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3965" windowHeight="7260" activeTab="0"/>
  </bookViews>
  <sheets>
    <sheet name="УП" sheetId="1" r:id="rId1"/>
    <sheet name="свод" sheetId="2" r:id="rId2"/>
    <sheet name="титул" sheetId="3" r:id="rId3"/>
    <sheet name="титул КУГ" sheetId="4" r:id="rId4"/>
    <sheet name="кабинет" sheetId="5" r:id="rId5"/>
    <sheet name="КГА" sheetId="6" r:id="rId6"/>
    <sheet name="КГУ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'КГУ'!$A$1:$BF$306</definedName>
  </definedNames>
  <calcPr fullCalcOnLoad="1" refMode="R1C1"/>
</workbook>
</file>

<file path=xl/comments2.xml><?xml version="1.0" encoding="utf-8"?>
<comments xmlns="http://schemas.openxmlformats.org/spreadsheetml/2006/main">
  <authors>
    <author>ТАТЬЯНА</author>
  </authors>
  <commentList>
    <comment ref="K7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3 нед - общеобраз
10 -- ФГОС (каникулы после 2 курса
</t>
        </r>
      </text>
    </comment>
  </commentList>
</comments>
</file>

<file path=xl/sharedStrings.xml><?xml version="1.0" encoding="utf-8"?>
<sst xmlns="http://schemas.openxmlformats.org/spreadsheetml/2006/main" count="1401" uniqueCount="347">
  <si>
    <t>Индекс</t>
  </si>
  <si>
    <t>Учебная нагрузка обучающихся (час.)</t>
  </si>
  <si>
    <t>час. (нед.)</t>
  </si>
  <si>
    <t>зачетов</t>
  </si>
  <si>
    <t>Максимальная учебная нагрузка</t>
  </si>
  <si>
    <t>Самостоятельная учебная нагрузка, ч</t>
  </si>
  <si>
    <t>учебная (производственное обучение)</t>
  </si>
  <si>
    <t>производственная</t>
  </si>
  <si>
    <t>I курс</t>
  </si>
  <si>
    <t>II курс</t>
  </si>
  <si>
    <t>III курс</t>
  </si>
  <si>
    <t>Всего</t>
  </si>
  <si>
    <t>6 сем.</t>
  </si>
  <si>
    <t>О.ОО</t>
  </si>
  <si>
    <t>Общеобразовательный цикл</t>
  </si>
  <si>
    <t>ОДБ</t>
  </si>
  <si>
    <t>Базовые общеобразовательные дисциплины</t>
  </si>
  <si>
    <t>Русский язык</t>
  </si>
  <si>
    <t>Литература</t>
  </si>
  <si>
    <t>Иностранный язык</t>
  </si>
  <si>
    <t>История</t>
  </si>
  <si>
    <t>ОДБ.09</t>
  </si>
  <si>
    <t>ОДП</t>
  </si>
  <si>
    <t>Профильные общеобразовательные дисциплины</t>
  </si>
  <si>
    <t>ОДП.010</t>
  </si>
  <si>
    <t>Математика</t>
  </si>
  <si>
    <t>ОДП.011</t>
  </si>
  <si>
    <t>ОДП.012</t>
  </si>
  <si>
    <t>Информатика и ИКТ</t>
  </si>
  <si>
    <t>ОП.00</t>
  </si>
  <si>
    <t>Общепрофессиональный цикл</t>
  </si>
  <si>
    <t>Вариативная часть циклов ОП.ОП.</t>
  </si>
  <si>
    <t>Безопасность жизнедеятельности</t>
  </si>
  <si>
    <t>П.00</t>
  </si>
  <si>
    <t>Профессиональный цикл</t>
  </si>
  <si>
    <t>ПМ.00</t>
  </si>
  <si>
    <t>МДК.02.01</t>
  </si>
  <si>
    <t>МДК.03.01</t>
  </si>
  <si>
    <t>ФК.00</t>
  </si>
  <si>
    <t>Физическая культура</t>
  </si>
  <si>
    <t>Наименование циклов, дисциплин, профессиональных модулей, МДК, практик</t>
  </si>
  <si>
    <t>Дифференцированный зачет</t>
  </si>
  <si>
    <t>Обязательная аудиторная</t>
  </si>
  <si>
    <t>Всего занятий</t>
  </si>
  <si>
    <t>Практика учебная и производственная</t>
  </si>
  <si>
    <t>Экзамен</t>
  </si>
  <si>
    <t>1,2,3</t>
  </si>
  <si>
    <t>Производственная практика</t>
  </si>
  <si>
    <t>Г(И)А</t>
  </si>
  <si>
    <t>Государсвенная (итоговая) аттестация</t>
  </si>
  <si>
    <t>ВСЕГО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</si>
  <si>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</si>
  <si>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</si>
  <si>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</si>
  <si>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</si>
  <si>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</si>
  <si>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</si>
  <si>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</si>
  <si>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</si>
  <si>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</si>
  <si>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t>1. Сводные данные по бюджету времени (в неделях)</t>
  </si>
  <si>
    <t>ФГОС</t>
  </si>
  <si>
    <t>общеобразовательная</t>
  </si>
  <si>
    <t>1п</t>
  </si>
  <si>
    <t>2п</t>
  </si>
  <si>
    <t>Профильные общеобразовательные дисциплины (389час)</t>
  </si>
  <si>
    <t xml:space="preserve">Всего </t>
  </si>
  <si>
    <t>Учебная практика (УП) ВСЕГО</t>
  </si>
  <si>
    <t>Производсвенная практика (ПП) ВСЕГО</t>
  </si>
  <si>
    <t>Профессиональные модули (ПМ) ВСЕГО</t>
  </si>
  <si>
    <t>ОП+ВАРИАТИВ+ПРОФИЛЬ ОД</t>
  </si>
  <si>
    <t>ПМ+УП+ПП+ Физра</t>
  </si>
  <si>
    <t>недельная нагрузка</t>
  </si>
  <si>
    <t>нагрузка на полугодие</t>
  </si>
  <si>
    <t>всего - нагрузка на полугодие</t>
  </si>
  <si>
    <t>проверка</t>
  </si>
  <si>
    <t>э</t>
  </si>
  <si>
    <t>Химия</t>
  </si>
  <si>
    <t>Биология</t>
  </si>
  <si>
    <t>Обществознание (включая экономику и право)</t>
  </si>
  <si>
    <t>Физика</t>
  </si>
  <si>
    <t>ОП+ВАРИАТИВ</t>
  </si>
  <si>
    <t>ОП+Профиль+физра</t>
  </si>
  <si>
    <t>ОП+ВАРИАТИВ+ПрофильФизра</t>
  </si>
  <si>
    <t>Электротехника</t>
  </si>
  <si>
    <t>Материаловедение</t>
  </si>
  <si>
    <t>Утверждаю</t>
  </si>
  <si>
    <t>___________________________</t>
  </si>
  <si>
    <t>«_____»____________ 20 __ г.</t>
  </si>
  <si>
    <t>УЧЕБНЫЙ ПЛАН</t>
  </si>
  <si>
    <t>образовательного учреждения среднего  профессионального образования</t>
  </si>
  <si>
    <t>наименование образовательного учреждения</t>
  </si>
  <si>
    <t>код и наименование профессии / специальности</t>
  </si>
  <si>
    <t xml:space="preserve">                                                                               Форма обучения-очная</t>
  </si>
  <si>
    <t xml:space="preserve">                                                                               Нормативный срок обучения – 2 года </t>
  </si>
  <si>
    <t xml:space="preserve">                                                                               на базе  основного общего образования</t>
  </si>
  <si>
    <t>КАЛЕДАРНЫЙ УЧЕБНЫЙ ГРАФИК</t>
  </si>
  <si>
    <t>образовательного учреждения среднего профессионального образования</t>
  </si>
  <si>
    <t xml:space="preserve"> 1.1</t>
  </si>
  <si>
    <t>Календарный график учебного процесса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</si>
  <si>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</si>
  <si>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</si>
  <si>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</si>
  <si>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</si>
  <si>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</si>
  <si>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</si>
  <si>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</si>
  <si>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</si>
  <si>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</si>
  <si>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</si>
  <si>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</si>
  <si>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</si>
  <si>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28 мая – 5 июн.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</si>
  <si>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</si>
  <si>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</si>
  <si>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</si>
  <si>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</si>
  <si>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</si>
  <si>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</si>
  <si>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ОД.00</t>
  </si>
  <si>
    <t>обяз. уч.</t>
  </si>
  <si>
    <t>сам. р. с.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</si>
  <si>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</si>
  <si>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</si>
  <si>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</si>
  <si>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</si>
  <si>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</si>
  <si>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</si>
  <si>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</si>
  <si>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</si>
  <si>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ОП. 00</t>
  </si>
  <si>
    <t xml:space="preserve">Общепрофессиональный  цикл </t>
  </si>
  <si>
    <t>(для НПО)</t>
  </si>
  <si>
    <t>ОП. 01</t>
  </si>
  <si>
    <t xml:space="preserve">Профессиональный цикл </t>
  </si>
  <si>
    <t>ПМ. 00</t>
  </si>
  <si>
    <t>Профессиональные модули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</si>
  <si>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</si>
  <si>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</si>
  <si>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</si>
  <si>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</si>
  <si>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География</t>
  </si>
  <si>
    <t>Экономика</t>
  </si>
  <si>
    <t>ОП. 02</t>
  </si>
  <si>
    <t>ОП. 03</t>
  </si>
  <si>
    <t>ОП. 04</t>
  </si>
  <si>
    <t>ОП. 05</t>
  </si>
  <si>
    <t>ОП. 06</t>
  </si>
  <si>
    <t>ПМ. 02</t>
  </si>
  <si>
    <t>ПМ. 03</t>
  </si>
  <si>
    <t>ПМ. 04</t>
  </si>
  <si>
    <t>МДК.04.01</t>
  </si>
  <si>
    <t xml:space="preserve">4. Перечень кабинетов, лабораторий, мастерских  для подготовки по профессии НПО </t>
  </si>
  <si>
    <t>№</t>
  </si>
  <si>
    <t>Наименование</t>
  </si>
  <si>
    <t>Кабинеты</t>
  </si>
  <si>
    <t>Лаборатории</t>
  </si>
  <si>
    <t>Обществознание, право</t>
  </si>
  <si>
    <t>Директор  _____________________Н.В. Плошник</t>
  </si>
  <si>
    <t xml:space="preserve">                                                                               Квалификация: </t>
  </si>
  <si>
    <t>электрогазосварщик</t>
  </si>
  <si>
    <t>Черчения</t>
  </si>
  <si>
    <t>Конструкции строительых машин и автомобилей</t>
  </si>
  <si>
    <t>Технической механики и гидравлики</t>
  </si>
  <si>
    <t>Электротехники</t>
  </si>
  <si>
    <t>Материаловедения</t>
  </si>
  <si>
    <t>Гидравлического оборудования строительных машин и автомобилей</t>
  </si>
  <si>
    <t>Электрооборудование и атоматики строительных машин  и автомобилей</t>
  </si>
  <si>
    <t>Эксплатации и ремонта строительных машин и автомобилей</t>
  </si>
  <si>
    <t>Мастерские</t>
  </si>
  <si>
    <t>Слесарная</t>
  </si>
  <si>
    <t>Электромонтажная</t>
  </si>
  <si>
    <t>Электрогазосварочная</t>
  </si>
  <si>
    <t>Основы права</t>
  </si>
  <si>
    <t>Слесарное дело</t>
  </si>
  <si>
    <t>Черчение</t>
  </si>
  <si>
    <t>Выполнение сварки и резки средней сложности деталей</t>
  </si>
  <si>
    <t>Оборудование, техника и технология сварки и резки металлов</t>
  </si>
  <si>
    <t>Защита выпускной квалификационной работы</t>
  </si>
  <si>
    <r>
      <t xml:space="preserve">I </t>
    </r>
    <r>
      <rPr>
        <sz val="14"/>
        <color indexed="8"/>
        <rFont val="Times New Roman"/>
        <family val="1"/>
      </rPr>
      <t>курс</t>
    </r>
  </si>
  <si>
    <r>
      <t xml:space="preserve">II </t>
    </r>
    <r>
      <rPr>
        <sz val="14"/>
        <color indexed="8"/>
        <rFont val="Times New Roman"/>
        <family val="1"/>
      </rPr>
      <t>курс</t>
    </r>
  </si>
  <si>
    <r>
      <t>III</t>
    </r>
    <r>
      <rPr>
        <sz val="14"/>
        <color indexed="8"/>
        <rFont val="Times New Roman"/>
        <family val="1"/>
      </rPr>
      <t xml:space="preserve"> курс</t>
    </r>
  </si>
  <si>
    <t>Формы промежуточной аттестации</t>
  </si>
  <si>
    <t>лаб. и практических занятий</t>
  </si>
  <si>
    <t>ОДБ.10</t>
  </si>
  <si>
    <t>1 нед.</t>
  </si>
  <si>
    <t>дисцип и МДК</t>
  </si>
  <si>
    <t>учебной практики</t>
  </si>
  <si>
    <t xml:space="preserve"> +144 в</t>
  </si>
  <si>
    <t>ОДБ.00</t>
  </si>
  <si>
    <t>Основы безопасности жизнедеятельности</t>
  </si>
  <si>
    <t>Кубановедение</t>
  </si>
  <si>
    <t>ОДП.00</t>
  </si>
  <si>
    <t>1 сем./17 нед</t>
  </si>
  <si>
    <t>2 сем./23 нед</t>
  </si>
  <si>
    <t>3 сем/14 нед                                        /1,5нед/0,5нед</t>
  </si>
  <si>
    <t>5 сем./9нед/4нед/4нед</t>
  </si>
  <si>
    <t>вариат</t>
  </si>
  <si>
    <t>экзаменов</t>
  </si>
  <si>
    <t>дифф. зачетов</t>
  </si>
  <si>
    <t>ОП.01</t>
  </si>
  <si>
    <t>ОП.02</t>
  </si>
  <si>
    <t>ОП.03</t>
  </si>
  <si>
    <t>ОП.04</t>
  </si>
  <si>
    <t>ОП.05</t>
  </si>
  <si>
    <t>ОП.06</t>
  </si>
  <si>
    <t>ОП.07</t>
  </si>
  <si>
    <t>4 сем./16 нед/3нед/4нед</t>
  </si>
  <si>
    <t>1 сем.</t>
  </si>
  <si>
    <t>2 сем.</t>
  </si>
  <si>
    <t>3 сем.</t>
  </si>
  <si>
    <t>4 сем.</t>
  </si>
  <si>
    <t>5 сем.</t>
  </si>
  <si>
    <t>ОДП.11</t>
  </si>
  <si>
    <t>ОДП.12</t>
  </si>
  <si>
    <t>ОДП.13</t>
  </si>
  <si>
    <t xml:space="preserve"> - Э</t>
  </si>
  <si>
    <t>ПМ.03</t>
  </si>
  <si>
    <t>УП.03.</t>
  </si>
  <si>
    <t xml:space="preserve">Учебная практика </t>
  </si>
  <si>
    <t>ПП.03.</t>
  </si>
  <si>
    <t>Спортивный зал</t>
  </si>
  <si>
    <t>Спортивный комплекс</t>
  </si>
  <si>
    <t>Безопасности жизнедеятеельности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</si>
  <si>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</si>
  <si>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</si>
  <si>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Актовый зал</t>
  </si>
  <si>
    <t>Библиотека, читальный зал с выходом в сеть Интернет</t>
  </si>
  <si>
    <t>Залы</t>
  </si>
  <si>
    <t xml:space="preserve">  - Дз</t>
  </si>
  <si>
    <t xml:space="preserve"> - -,  Дз</t>
  </si>
  <si>
    <t>ПМ.02</t>
  </si>
  <si>
    <t>Техническое   обслуживание   и   ремонт   систем, узлов, приборов автомобилей</t>
  </si>
  <si>
    <t>УП.02</t>
  </si>
  <si>
    <t>ПП.02</t>
  </si>
  <si>
    <t>Конструкция, эксплуатация и техническое обслуживание автомобилей</t>
  </si>
  <si>
    <t>17 нед</t>
  </si>
  <si>
    <t>24 нед</t>
  </si>
  <si>
    <r>
      <t>Основы</t>
    </r>
    <r>
      <rPr>
        <sz val="12"/>
        <color indexed="8"/>
        <rFont val="Times New Roman"/>
        <family val="1"/>
      </rPr>
      <t xml:space="preserve"> технической механики и гидравлики.</t>
    </r>
  </si>
  <si>
    <t>производств. практика</t>
  </si>
  <si>
    <t>Иностранный язык (английский язык)</t>
  </si>
  <si>
    <t>вариатив</t>
  </si>
  <si>
    <t>всего</t>
  </si>
  <si>
    <t>недель</t>
  </si>
  <si>
    <t>УП+ПП</t>
  </si>
  <si>
    <t xml:space="preserve">недель </t>
  </si>
  <si>
    <t>Основы безопасности жизнедеятельности (ВПС)</t>
  </si>
  <si>
    <t>из за 35 час</t>
  </si>
  <si>
    <t>Календарный график аттестации</t>
  </si>
  <si>
    <t>1э</t>
  </si>
  <si>
    <t>(английский язык)</t>
  </si>
  <si>
    <t>дз</t>
  </si>
  <si>
    <t>1дз</t>
  </si>
  <si>
    <t>Обществознание (вкл.экономику и право)</t>
  </si>
  <si>
    <t>з</t>
  </si>
  <si>
    <t>2з</t>
  </si>
  <si>
    <t xml:space="preserve">   8-1</t>
  </si>
  <si>
    <r>
      <t>Основы</t>
    </r>
    <r>
      <rPr>
        <sz val="10"/>
        <color indexed="8"/>
        <rFont val="Times New Roman"/>
        <family val="1"/>
      </rPr>
      <t xml:space="preserve"> технической механики и гидравлики.</t>
    </r>
  </si>
  <si>
    <t>ОП. 07</t>
  </si>
  <si>
    <t>Всего аттестаций в неделю</t>
  </si>
  <si>
    <t>0з/3дз/1э</t>
  </si>
  <si>
    <t>Общепрофессиональный  цикл (для НПО)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</si>
  <si>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</si>
  <si>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</si>
  <si>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</si>
  <si>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</si>
  <si>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</si>
  <si>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</si>
  <si>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Техническое обслуживание и ремонт систем , узлов, приборов автомобилей</t>
  </si>
  <si>
    <t>Конструкция,эксплуатация и техническое обслуживание автомобилей</t>
  </si>
  <si>
    <t xml:space="preserve">ПП.02 </t>
  </si>
  <si>
    <t>Производсвенная практика</t>
  </si>
  <si>
    <t>МДК.02.02</t>
  </si>
  <si>
    <t>МДК.03.02</t>
  </si>
  <si>
    <t>МДК.03.03</t>
  </si>
  <si>
    <t>1з</t>
  </si>
  <si>
    <t>0з/8дз/5э</t>
  </si>
  <si>
    <t>2014-2015</t>
  </si>
  <si>
    <t xml:space="preserve">3 курс </t>
  </si>
  <si>
    <t>квэ</t>
  </si>
  <si>
    <t>1дз/1квэ</t>
  </si>
  <si>
    <t>УП.03</t>
  </si>
  <si>
    <t xml:space="preserve">ПП.03 </t>
  </si>
  <si>
    <t>0з/8дз/2э</t>
  </si>
  <si>
    <t xml:space="preserve"> - -, Дз</t>
  </si>
  <si>
    <t>слесарь по ремонту автомобилей</t>
  </si>
  <si>
    <t>Профиль получаемого профессионального оборазования: технический</t>
  </si>
  <si>
    <t>2013-2014 уч. год</t>
  </si>
  <si>
    <t>2015-2016</t>
  </si>
  <si>
    <t>Военно полевые сборы</t>
  </si>
  <si>
    <t>2013-2014 уч. Год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</si>
  <si>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</t>
  </si>
  <si>
    <t xml:space="preserve">                                                                                                                                    5 мес.</t>
  </si>
  <si>
    <t>Двигателей внутреннего сгорания</t>
  </si>
  <si>
    <t>02.09-7.09</t>
  </si>
  <si>
    <t>30.09-5.10</t>
  </si>
  <si>
    <t>31 окт. – 2 ноя..</t>
  </si>
  <si>
    <t>25 нояб. –30 нояб.</t>
  </si>
  <si>
    <t>30 дек. – 1 янв.</t>
  </si>
  <si>
    <t>27 янв. -  1 фев.</t>
  </si>
  <si>
    <t>24 фев. – 1 мар.</t>
  </si>
  <si>
    <t>31 мар. – 5 апр.</t>
  </si>
  <si>
    <t>28 апр. – 3 мая</t>
  </si>
  <si>
    <t>30 июн. – 1 июл.</t>
  </si>
  <si>
    <t>28 июль – 2 авг.</t>
  </si>
  <si>
    <t>25 авг. –  30 сент.</t>
  </si>
  <si>
    <t>16нед(14)</t>
  </si>
  <si>
    <t>23 нед(16)</t>
  </si>
  <si>
    <t>17 нед(9)</t>
  </si>
  <si>
    <t xml:space="preserve"> - Дз</t>
  </si>
  <si>
    <t xml:space="preserve"> - Дз, - Дз</t>
  </si>
  <si>
    <t xml:space="preserve">  Дз</t>
  </si>
  <si>
    <t>З  З , Дз</t>
  </si>
  <si>
    <t>Военно-полевые сборы</t>
  </si>
  <si>
    <t xml:space="preserve"> - Дз , - Э</t>
  </si>
  <si>
    <t>0з/14дз/3э</t>
  </si>
  <si>
    <t xml:space="preserve"> - -, - - , Дз</t>
  </si>
  <si>
    <t>ОДБ.11</t>
  </si>
  <si>
    <t>Основы бюджетной грамотности</t>
  </si>
  <si>
    <t>Дз</t>
  </si>
  <si>
    <t>ОДБ.12</t>
  </si>
  <si>
    <t>Основы предпринимательской деятельности</t>
  </si>
  <si>
    <t xml:space="preserve"> 0з/11дз/1э</t>
  </si>
  <si>
    <t>ОДП.14</t>
  </si>
  <si>
    <t xml:space="preserve"> - Дз, -  Э</t>
  </si>
  <si>
    <t xml:space="preserve">  -, Э</t>
  </si>
  <si>
    <t>Учебный план 23.01.08 СЛЕСАРЬ ПО РЕМОНТУ СТРОИТЕЛЬНЫХ МАШИН</t>
  </si>
  <si>
    <t>ОДП.15</t>
  </si>
  <si>
    <t xml:space="preserve">   - Дз</t>
  </si>
  <si>
    <t xml:space="preserve"> 0з/3дз/2э</t>
  </si>
  <si>
    <t xml:space="preserve">      Дз</t>
  </si>
  <si>
    <t xml:space="preserve">  - Дз, Э</t>
  </si>
  <si>
    <t xml:space="preserve"> Дз</t>
  </si>
  <si>
    <t xml:space="preserve">  З , Дз</t>
  </si>
  <si>
    <t>0з/5дз/2э</t>
  </si>
  <si>
    <t>Э</t>
  </si>
  <si>
    <t>0з/2дз/2эк</t>
  </si>
  <si>
    <t xml:space="preserve">  - Дз, Дз</t>
  </si>
  <si>
    <t>0з/5дз/2эк</t>
  </si>
  <si>
    <t>0з/7дз/4эк</t>
  </si>
  <si>
    <t>0з/26дз/9э</t>
  </si>
  <si>
    <t xml:space="preserve">Государственное бюджетное профессиональное образовательное учреждение Краснодарского края "Крымский индустриально - строительный техникум" </t>
  </si>
  <si>
    <t>ГБПОУ КК КИСТ</t>
  </si>
  <si>
    <t>по программа подготовки квалифицированных рабочих, служащих</t>
  </si>
  <si>
    <t>23.01.08  Слесарь по ремонту строительных машин</t>
  </si>
  <si>
    <t>23.01.08 Слесарь по ремонту строительных машин</t>
  </si>
  <si>
    <r>
      <t xml:space="preserve">Консультации на учебную группу по 100 часов в год (всего 250 час.)  </t>
    </r>
    <r>
      <rPr>
        <b/>
        <sz val="12"/>
        <color indexed="8"/>
        <rFont val="Times New Roman"/>
        <family val="1"/>
      </rPr>
      <t>Государственная (итоговая) аттестация 26.01.2017 - 31.01.2017</t>
    </r>
    <r>
      <rPr>
        <sz val="12"/>
        <color indexed="8"/>
        <rFont val="Times New Roman"/>
        <family val="1"/>
      </rPr>
      <t xml:space="preserve">
Выпускная квалификационная работа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</si>
</sst>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b/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2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FA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 wrapText="1"/>
    </xf>
    <xf numFmtId="0" fontId="30" fillId="7" borderId="0" xfId="0" applyFont="1" applyFill="1" applyAlignment="1">
      <alignment horizontal="justify" vertical="center" wrapText="1"/>
    </xf>
    <xf numFmtId="0" fontId="31" fillId="7" borderId="0" xfId="0" applyFont="1" applyFill="1" applyAlignment="1">
      <alignment horizontal="justify" vertical="center" wrapText="1"/>
    </xf>
    <xf numFmtId="0" fontId="0" fillId="7" borderId="0" xfId="0" applyFont="1" applyFill="1" applyAlignment="1">
      <alignment horizontal="justify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0" fillId="34" borderId="0" xfId="0" applyFont="1" applyFill="1" applyAlignment="1">
      <alignment horizontal="justify" vertical="center" wrapText="1"/>
    </xf>
    <xf numFmtId="0" fontId="74" fillId="0" borderId="0" xfId="0" applyFont="1" applyAlignment="1">
      <alignment horizontal="justify" vertical="center" wrapText="1"/>
    </xf>
    <xf numFmtId="0" fontId="74" fillId="3" borderId="0" xfId="0" applyFont="1" applyFill="1" applyAlignment="1">
      <alignment horizontal="justify" vertical="center" wrapText="1"/>
    </xf>
    <xf numFmtId="0" fontId="70" fillId="33" borderId="0" xfId="0" applyFont="1" applyFill="1" applyAlignment="1">
      <alignment horizontal="justify" vertical="center" wrapText="1"/>
    </xf>
    <xf numFmtId="0" fontId="74" fillId="35" borderId="0" xfId="0" applyFont="1" applyFill="1" applyAlignment="1">
      <alignment horizontal="justify" vertical="center" wrapText="1"/>
    </xf>
    <xf numFmtId="0" fontId="74" fillId="36" borderId="0" xfId="0" applyFont="1" applyFill="1" applyAlignment="1">
      <alignment horizontal="justify" vertical="center" wrapText="1"/>
    </xf>
    <xf numFmtId="0" fontId="74" fillId="7" borderId="0" xfId="0" applyFont="1" applyFill="1" applyAlignment="1">
      <alignment horizontal="justify" vertical="center" wrapText="1"/>
    </xf>
    <xf numFmtId="0" fontId="70" fillId="7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5" fillId="0" borderId="10" xfId="0" applyFont="1" applyBorder="1" applyAlignment="1">
      <alignment horizontal="center" vertical="top" wrapText="1"/>
    </xf>
    <xf numFmtId="0" fontId="75" fillId="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center" wrapText="1"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3" fillId="0" borderId="11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0" fillId="0" borderId="0" xfId="0" applyBorder="1" applyAlignment="1">
      <alignment/>
    </xf>
    <xf numFmtId="0" fontId="76" fillId="0" borderId="0" xfId="0" applyFont="1" applyAlignment="1">
      <alignment horizontal="left" vertical="center" indent="18"/>
    </xf>
    <xf numFmtId="0" fontId="31" fillId="0" borderId="0" xfId="0" applyFont="1" applyFill="1" applyAlignment="1">
      <alignment horizontal="justify" vertical="center" wrapText="1"/>
    </xf>
    <xf numFmtId="0" fontId="70" fillId="34" borderId="0" xfId="0" applyFont="1" applyFill="1" applyAlignment="1">
      <alignment horizontal="justify" vertical="center" wrapText="1"/>
    </xf>
    <xf numFmtId="0" fontId="31" fillId="33" borderId="0" xfId="0" applyFont="1" applyFill="1" applyAlignment="1">
      <alignment horizontal="justify" vertical="center" wrapText="1"/>
    </xf>
    <xf numFmtId="0" fontId="81" fillId="37" borderId="10" xfId="0" applyFont="1" applyFill="1" applyBorder="1" applyAlignment="1">
      <alignment vertical="top" wrapText="1"/>
    </xf>
    <xf numFmtId="0" fontId="82" fillId="37" borderId="10" xfId="0" applyFont="1" applyFill="1" applyBorder="1" applyAlignment="1">
      <alignment vertical="top" wrapText="1"/>
    </xf>
    <xf numFmtId="0" fontId="81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84" fillId="0" borderId="10" xfId="0" applyFont="1" applyBorder="1" applyAlignment="1">
      <alignment wrapText="1"/>
    </xf>
    <xf numFmtId="0" fontId="31" fillId="0" borderId="12" xfId="0" applyFont="1" applyFill="1" applyBorder="1" applyAlignment="1">
      <alignment horizontal="justify" vertical="center" wrapText="1"/>
    </xf>
    <xf numFmtId="0" fontId="85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vertical="top" wrapText="1"/>
    </xf>
    <xf numFmtId="0" fontId="86" fillId="7" borderId="10" xfId="0" applyFont="1" applyFill="1" applyBorder="1" applyAlignment="1">
      <alignment vertical="top" wrapText="1"/>
    </xf>
    <xf numFmtId="0" fontId="86" fillId="7" borderId="10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0" fontId="73" fillId="0" borderId="11" xfId="0" applyFont="1" applyBorder="1" applyAlignment="1">
      <alignment horizontal="center" wrapText="1"/>
    </xf>
    <xf numFmtId="0" fontId="0" fillId="12" borderId="0" xfId="0" applyFont="1" applyFill="1" applyAlignment="1">
      <alignment horizontal="justify" vertical="center" wrapText="1"/>
    </xf>
    <xf numFmtId="0" fontId="31" fillId="12" borderId="0" xfId="0" applyFont="1" applyFill="1" applyAlignment="1">
      <alignment horizontal="justify" vertical="center" wrapText="1"/>
    </xf>
    <xf numFmtId="0" fontId="73" fillId="0" borderId="0" xfId="0" applyFont="1" applyAlignment="1">
      <alignment wrapText="1"/>
    </xf>
    <xf numFmtId="0" fontId="87" fillId="0" borderId="12" xfId="0" applyFont="1" applyBorder="1" applyAlignment="1">
      <alignment horizontal="justify" vertical="center" wrapText="1"/>
    </xf>
    <xf numFmtId="0" fontId="87" fillId="0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88" fillId="0" borderId="0" xfId="0" applyFont="1" applyAlignment="1">
      <alignment horizontal="justify" vertical="center"/>
    </xf>
    <xf numFmtId="0" fontId="76" fillId="0" borderId="12" xfId="0" applyFont="1" applyBorder="1" applyAlignment="1">
      <alignment horizontal="justify" vertical="center" wrapText="1"/>
    </xf>
    <xf numFmtId="0" fontId="85" fillId="0" borderId="10" xfId="0" applyFont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center" wrapText="1"/>
    </xf>
    <xf numFmtId="0" fontId="85" fillId="38" borderId="13" xfId="0" applyFont="1" applyFill="1" applyBorder="1" applyAlignment="1">
      <alignment vertical="center"/>
    </xf>
    <xf numFmtId="0" fontId="85" fillId="38" borderId="13" xfId="0" applyFont="1" applyFill="1" applyBorder="1" applyAlignment="1">
      <alignment vertical="center" wrapText="1"/>
    </xf>
    <xf numFmtId="0" fontId="85" fillId="38" borderId="14" xfId="0" applyFont="1" applyFill="1" applyBorder="1" applyAlignment="1">
      <alignment horizontal="center" vertical="center"/>
    </xf>
    <xf numFmtId="0" fontId="85" fillId="38" borderId="14" xfId="0" applyFont="1" applyFill="1" applyBorder="1" applyAlignment="1">
      <alignment horizontal="center" vertical="center" wrapText="1"/>
    </xf>
    <xf numFmtId="0" fontId="85" fillId="38" borderId="10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/>
    </xf>
    <xf numFmtId="0" fontId="89" fillId="39" borderId="10" xfId="0" applyFont="1" applyFill="1" applyBorder="1" applyAlignment="1">
      <alignment horizontal="center" vertical="center" wrapText="1"/>
    </xf>
    <xf numFmtId="0" fontId="85" fillId="39" borderId="13" xfId="0" applyFont="1" applyFill="1" applyBorder="1" applyAlignment="1">
      <alignment vertical="center" wrapText="1"/>
    </xf>
    <xf numFmtId="0" fontId="85" fillId="39" borderId="14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horizontal="center"/>
    </xf>
    <xf numFmtId="0" fontId="3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74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justify" vertical="center" wrapText="1"/>
    </xf>
    <xf numFmtId="0" fontId="70" fillId="0" borderId="0" xfId="0" applyFont="1" applyFill="1" applyAlignment="1">
      <alignment horizontal="justify" vertical="center" wrapText="1"/>
    </xf>
    <xf numFmtId="0" fontId="81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74" fillId="0" borderId="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justify" vertical="center" wrapText="1"/>
    </xf>
    <xf numFmtId="0" fontId="91" fillId="0" borderId="15" xfId="0" applyFont="1" applyFill="1" applyBorder="1" applyAlignment="1">
      <alignment vertical="center"/>
    </xf>
    <xf numFmtId="0" fontId="91" fillId="0" borderId="16" xfId="0" applyFont="1" applyFill="1" applyBorder="1" applyAlignment="1">
      <alignment vertical="center"/>
    </xf>
    <xf numFmtId="0" fontId="91" fillId="0" borderId="17" xfId="0" applyFont="1" applyFill="1" applyBorder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86" fillId="12" borderId="10" xfId="0" applyFont="1" applyFill="1" applyBorder="1" applyAlignment="1">
      <alignment horizontal="justify" vertical="center" wrapText="1"/>
    </xf>
    <xf numFmtId="0" fontId="86" fillId="12" borderId="10" xfId="0" applyFont="1" applyFill="1" applyBorder="1" applyAlignment="1">
      <alignment horizontal="center" vertical="center" wrapText="1"/>
    </xf>
    <xf numFmtId="0" fontId="86" fillId="7" borderId="10" xfId="0" applyFont="1" applyFill="1" applyBorder="1" applyAlignment="1">
      <alignment horizontal="justify" vertical="center" wrapText="1"/>
    </xf>
    <xf numFmtId="14" fontId="86" fillId="7" borderId="10" xfId="0" applyNumberFormat="1" applyFont="1" applyFill="1" applyBorder="1" applyAlignment="1">
      <alignment horizontal="center" vertical="center" wrapText="1"/>
    </xf>
    <xf numFmtId="0" fontId="86" fillId="7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0" xfId="0" applyFont="1" applyFill="1" applyBorder="1" applyAlignment="1">
      <alignment horizontal="justify" vertical="center" wrapText="1"/>
    </xf>
    <xf numFmtId="0" fontId="86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8" borderId="10" xfId="0" applyFont="1" applyFill="1" applyBorder="1" applyAlignment="1">
      <alignment horizontal="center" vertical="center" wrapText="1"/>
    </xf>
    <xf numFmtId="0" fontId="84" fillId="39" borderId="10" xfId="0" applyFont="1" applyFill="1" applyBorder="1" applyAlignment="1">
      <alignment horizontal="center" vertical="center" wrapText="1"/>
    </xf>
    <xf numFmtId="0" fontId="86" fillId="38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justify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2" fillId="7" borderId="10" xfId="0" applyFont="1" applyFill="1" applyBorder="1" applyAlignment="1">
      <alignment horizontal="justify" vertical="center" wrapText="1"/>
    </xf>
    <xf numFmtId="0" fontId="93" fillId="7" borderId="10" xfId="0" applyFont="1" applyFill="1" applyBorder="1" applyAlignment="1">
      <alignment horizontal="justify" vertical="center" wrapText="1"/>
    </xf>
    <xf numFmtId="0" fontId="92" fillId="7" borderId="10" xfId="0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center" vertical="center" wrapText="1"/>
    </xf>
    <xf numFmtId="0" fontId="93" fillId="39" borderId="10" xfId="0" applyFont="1" applyFill="1" applyBorder="1" applyAlignment="1">
      <alignment horizontal="center" vertical="center" wrapText="1"/>
    </xf>
    <xf numFmtId="0" fontId="92" fillId="39" borderId="10" xfId="0" applyFont="1" applyFill="1" applyBorder="1" applyAlignment="1">
      <alignment horizontal="center" vertical="center" wrapText="1"/>
    </xf>
    <xf numFmtId="0" fontId="93" fillId="7" borderId="10" xfId="0" applyFont="1" applyFill="1" applyBorder="1" applyAlignment="1">
      <alignment horizontal="center" vertical="center" wrapText="1"/>
    </xf>
    <xf numFmtId="0" fontId="93" fillId="38" borderId="10" xfId="0" applyFont="1" applyFill="1" applyBorder="1" applyAlignment="1">
      <alignment horizontal="center" vertical="center" wrapText="1"/>
    </xf>
    <xf numFmtId="0" fontId="93" fillId="3" borderId="10" xfId="0" applyFont="1" applyFill="1" applyBorder="1" applyAlignment="1">
      <alignment horizontal="justify" vertical="center" wrapText="1"/>
    </xf>
    <xf numFmtId="0" fontId="93" fillId="3" borderId="10" xfId="0" applyFont="1" applyFill="1" applyBorder="1" applyAlignment="1">
      <alignment horizontal="center" vertical="center" wrapText="1"/>
    </xf>
    <xf numFmtId="0" fontId="93" fillId="36" borderId="10" xfId="0" applyFont="1" applyFill="1" applyBorder="1" applyAlignment="1">
      <alignment horizontal="justify" vertical="center" wrapText="1"/>
    </xf>
    <xf numFmtId="0" fontId="93" fillId="36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justify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justify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justify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justify"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justify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6" borderId="10" xfId="0" applyFont="1" applyFill="1" applyBorder="1" applyAlignment="1">
      <alignment horizontal="justify" vertical="center" wrapText="1"/>
    </xf>
    <xf numFmtId="0" fontId="72" fillId="6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justify" vertical="center" wrapText="1"/>
    </xf>
    <xf numFmtId="0" fontId="93" fillId="0" borderId="10" xfId="0" applyFont="1" applyBorder="1" applyAlignment="1">
      <alignment horizontal="right" vertical="center" wrapText="1"/>
    </xf>
    <xf numFmtId="0" fontId="93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/>
    </xf>
    <xf numFmtId="0" fontId="94" fillId="38" borderId="10" xfId="0" applyFont="1" applyFill="1" applyBorder="1" applyAlignment="1">
      <alignment horizontal="center"/>
    </xf>
    <xf numFmtId="0" fontId="94" fillId="39" borderId="10" xfId="0" applyFont="1" applyFill="1" applyBorder="1" applyAlignment="1">
      <alignment horizontal="center"/>
    </xf>
    <xf numFmtId="0" fontId="93" fillId="3" borderId="10" xfId="0" applyFont="1" applyFill="1" applyBorder="1" applyAlignment="1">
      <alignment horizontal="right" vertical="center" wrapText="1"/>
    </xf>
    <xf numFmtId="0" fontId="84" fillId="33" borderId="10" xfId="0" applyFont="1" applyFill="1" applyBorder="1" applyAlignment="1">
      <alignment horizontal="justify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justify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86" fillId="6" borderId="10" xfId="0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/>
    </xf>
    <xf numFmtId="16" fontId="9" fillId="12" borderId="10" xfId="0" applyNumberFormat="1" applyFont="1" applyFill="1" applyBorder="1" applyAlignment="1">
      <alignment horizontal="center" vertical="center" wrapText="1"/>
    </xf>
    <xf numFmtId="16" fontId="9" fillId="33" borderId="10" xfId="0" applyNumberFormat="1" applyFont="1" applyFill="1" applyBorder="1" applyAlignment="1">
      <alignment horizontal="center" vertical="center" wrapText="1"/>
    </xf>
    <xf numFmtId="16" fontId="93" fillId="33" borderId="10" xfId="0" applyNumberFormat="1" applyFont="1" applyFill="1" applyBorder="1" applyAlignment="1">
      <alignment horizontal="center" vertical="center" wrapText="1"/>
    </xf>
    <xf numFmtId="16" fontId="93" fillId="34" borderId="10" xfId="0" applyNumberFormat="1" applyFont="1" applyFill="1" applyBorder="1" applyAlignment="1">
      <alignment horizontal="center" vertical="center" wrapText="1"/>
    </xf>
    <xf numFmtId="16" fontId="9" fillId="7" borderId="10" xfId="0" applyNumberFormat="1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0" fillId="0" borderId="12" xfId="0" applyFont="1" applyFill="1" applyBorder="1" applyAlignment="1">
      <alignment horizontal="justify" vertical="center" wrapText="1"/>
    </xf>
    <xf numFmtId="0" fontId="62" fillId="0" borderId="12" xfId="0" applyFont="1" applyFill="1" applyBorder="1" applyAlignment="1">
      <alignment horizontal="justify" vertical="center" wrapText="1"/>
    </xf>
    <xf numFmtId="0" fontId="9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84" fillId="2" borderId="10" xfId="0" applyFont="1" applyFill="1" applyBorder="1" applyAlignment="1">
      <alignment horizontal="center" vertical="center" wrapText="1"/>
    </xf>
    <xf numFmtId="0" fontId="84" fillId="40" borderId="10" xfId="0" applyFont="1" applyFill="1" applyBorder="1" applyAlignment="1">
      <alignment horizontal="center" vertical="center" wrapText="1"/>
    </xf>
    <xf numFmtId="0" fontId="84" fillId="13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72" fillId="6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justify" vertical="center" wrapText="1"/>
    </xf>
    <xf numFmtId="0" fontId="84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1" fontId="9" fillId="7" borderId="10" xfId="0" applyNumberFormat="1" applyFont="1" applyFill="1" applyBorder="1" applyAlignment="1">
      <alignment horizontal="center" vertical="center" wrapText="1"/>
    </xf>
    <xf numFmtId="1" fontId="86" fillId="12" borderId="10" xfId="0" applyNumberFormat="1" applyFont="1" applyFill="1" applyBorder="1" applyAlignment="1">
      <alignment horizontal="center" vertical="center" wrapText="1"/>
    </xf>
    <xf numFmtId="1" fontId="86" fillId="7" borderId="10" xfId="0" applyNumberFormat="1" applyFont="1" applyFill="1" applyBorder="1" applyAlignment="1">
      <alignment horizontal="center" vertical="center" wrapText="1"/>
    </xf>
    <xf numFmtId="16" fontId="87" fillId="0" borderId="0" xfId="0" applyNumberFormat="1" applyFont="1" applyFill="1" applyAlignment="1">
      <alignment wrapText="1"/>
    </xf>
    <xf numFmtId="0" fontId="76" fillId="0" borderId="0" xfId="0" applyFont="1" applyFill="1" applyAlignment="1">
      <alignment/>
    </xf>
    <xf numFmtId="0" fontId="87" fillId="0" borderId="0" xfId="0" applyFont="1" applyFill="1" applyAlignment="1">
      <alignment wrapText="1"/>
    </xf>
    <xf numFmtId="0" fontId="96" fillId="0" borderId="0" xfId="0" applyFont="1" applyFill="1" applyAlignment="1">
      <alignment vertical="center" wrapText="1"/>
    </xf>
    <xf numFmtId="0" fontId="97" fillId="0" borderId="0" xfId="0" applyFont="1" applyFill="1" applyAlignment="1">
      <alignment vertical="center" wrapText="1"/>
    </xf>
    <xf numFmtId="0" fontId="96" fillId="0" borderId="0" xfId="0" applyFont="1" applyFill="1" applyAlignment="1">
      <alignment wrapText="1"/>
    </xf>
    <xf numFmtId="0" fontId="98" fillId="0" borderId="12" xfId="0" applyFont="1" applyFill="1" applyBorder="1" applyAlignment="1">
      <alignment vertical="center" textRotation="90" wrapText="1"/>
    </xf>
    <xf numFmtId="0" fontId="98" fillId="0" borderId="12" xfId="0" applyFont="1" applyFill="1" applyBorder="1" applyAlignment="1">
      <alignment vertical="center" wrapText="1"/>
    </xf>
    <xf numFmtId="0" fontId="97" fillId="0" borderId="12" xfId="0" applyFont="1" applyFill="1" applyBorder="1" applyAlignment="1">
      <alignment vertical="center" wrapText="1"/>
    </xf>
    <xf numFmtId="0" fontId="96" fillId="0" borderId="12" xfId="0" applyFont="1" applyFill="1" applyBorder="1" applyAlignment="1">
      <alignment wrapText="1"/>
    </xf>
    <xf numFmtId="0" fontId="98" fillId="0" borderId="12" xfId="0" applyFont="1" applyFill="1" applyBorder="1" applyAlignment="1">
      <alignment wrapText="1"/>
    </xf>
    <xf numFmtId="0" fontId="96" fillId="0" borderId="12" xfId="0" applyFont="1" applyFill="1" applyBorder="1" applyAlignment="1">
      <alignment horizontal="justify" vertical="center" wrapText="1"/>
    </xf>
    <xf numFmtId="0" fontId="98" fillId="0" borderId="12" xfId="0" applyFont="1" applyFill="1" applyBorder="1" applyAlignment="1">
      <alignment horizontal="left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left" vertical="center" wrapText="1"/>
    </xf>
    <xf numFmtId="0" fontId="96" fillId="0" borderId="0" xfId="0" applyFont="1" applyFill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0" xfId="0" applyFont="1" applyFill="1" applyAlignment="1">
      <alignment horizontal="left" vertical="center" wrapText="1"/>
    </xf>
    <xf numFmtId="0" fontId="97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vertical="center" wrapText="1"/>
    </xf>
    <xf numFmtId="0" fontId="99" fillId="0" borderId="0" xfId="0" applyFont="1" applyFill="1" applyAlignment="1">
      <alignment wrapText="1"/>
    </xf>
    <xf numFmtId="16" fontId="96" fillId="0" borderId="0" xfId="0" applyNumberFormat="1" applyFont="1" applyFill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99" fillId="0" borderId="0" xfId="0" applyFont="1" applyFill="1" applyAlignment="1">
      <alignment horizontal="left" vertical="center" wrapText="1"/>
    </xf>
    <xf numFmtId="0" fontId="98" fillId="0" borderId="12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vertical="top" wrapText="1"/>
    </xf>
    <xf numFmtId="0" fontId="96" fillId="0" borderId="12" xfId="0" applyFont="1" applyFill="1" applyBorder="1" applyAlignment="1">
      <alignment vertical="center" wrapText="1"/>
    </xf>
    <xf numFmtId="0" fontId="98" fillId="0" borderId="12" xfId="0" applyFont="1" applyFill="1" applyBorder="1" applyAlignment="1">
      <alignment horizontal="right" vertical="top" textRotation="90" wrapText="1"/>
    </xf>
    <xf numFmtId="0" fontId="79" fillId="0" borderId="12" xfId="0" applyFont="1" applyFill="1" applyBorder="1" applyAlignment="1">
      <alignment horizontal="center" wrapText="1"/>
    </xf>
    <xf numFmtId="0" fontId="96" fillId="0" borderId="12" xfId="0" applyFont="1" applyFill="1" applyBorder="1" applyAlignment="1">
      <alignment vertical="top" wrapText="1"/>
    </xf>
    <xf numFmtId="0" fontId="98" fillId="0" borderId="12" xfId="0" applyFont="1" applyFill="1" applyBorder="1" applyAlignment="1">
      <alignment horizontal="left" wrapText="1"/>
    </xf>
    <xf numFmtId="0" fontId="96" fillId="0" borderId="0" xfId="0" applyFont="1" applyFill="1" applyBorder="1" applyAlignment="1">
      <alignment wrapText="1"/>
    </xf>
    <xf numFmtId="0" fontId="96" fillId="0" borderId="11" xfId="0" applyFont="1" applyFill="1" applyBorder="1" applyAlignment="1">
      <alignment wrapText="1"/>
    </xf>
    <xf numFmtId="0" fontId="98" fillId="0" borderId="0" xfId="0" applyFont="1" applyFill="1" applyBorder="1" applyAlignment="1">
      <alignment horizontal="right" vertical="top" textRotation="90" wrapText="1"/>
    </xf>
    <xf numFmtId="0" fontId="99" fillId="0" borderId="0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 wrapText="1"/>
    </xf>
    <xf numFmtId="0" fontId="97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justify" vertical="center" wrapText="1"/>
    </xf>
    <xf numFmtId="0" fontId="99" fillId="0" borderId="12" xfId="0" applyFont="1" applyFill="1" applyBorder="1" applyAlignment="1">
      <alignment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wrapText="1"/>
    </xf>
    <xf numFmtId="0" fontId="96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 wrapText="1"/>
    </xf>
    <xf numFmtId="0" fontId="96" fillId="0" borderId="18" xfId="0" applyFont="1" applyFill="1" applyBorder="1" applyAlignment="1">
      <alignment wrapText="1"/>
    </xf>
    <xf numFmtId="0" fontId="97" fillId="0" borderId="19" xfId="0" applyFont="1" applyFill="1" applyBorder="1" applyAlignment="1">
      <alignment vertical="center" wrapText="1"/>
    </xf>
    <xf numFmtId="0" fontId="99" fillId="0" borderId="19" xfId="0" applyFont="1" applyFill="1" applyBorder="1" applyAlignment="1">
      <alignment vertical="center" wrapText="1"/>
    </xf>
    <xf numFmtId="0" fontId="99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wrapText="1"/>
    </xf>
    <xf numFmtId="0" fontId="98" fillId="0" borderId="19" xfId="0" applyFont="1" applyFill="1" applyBorder="1" applyAlignment="1">
      <alignment vertical="center" wrapText="1"/>
    </xf>
    <xf numFmtId="0" fontId="96" fillId="0" borderId="20" xfId="0" applyFont="1" applyFill="1" applyBorder="1" applyAlignment="1">
      <alignment wrapText="1"/>
    </xf>
    <xf numFmtId="0" fontId="98" fillId="0" borderId="20" xfId="0" applyFont="1" applyFill="1" applyBorder="1" applyAlignment="1">
      <alignment horizontal="right" vertical="top" textRotation="90" wrapText="1"/>
    </xf>
    <xf numFmtId="0" fontId="77" fillId="0" borderId="11" xfId="0" applyFont="1" applyBorder="1" applyAlignment="1">
      <alignment horizontal="center" wrapText="1"/>
    </xf>
    <xf numFmtId="0" fontId="98" fillId="0" borderId="12" xfId="0" applyFont="1" applyFill="1" applyBorder="1" applyAlignment="1">
      <alignment vertical="center" textRotation="90" wrapText="1"/>
    </xf>
    <xf numFmtId="0" fontId="97" fillId="0" borderId="12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wrapText="1"/>
    </xf>
    <xf numFmtId="0" fontId="81" fillId="37" borderId="14" xfId="0" applyFont="1" applyFill="1" applyBorder="1" applyAlignment="1">
      <alignment vertical="top" wrapText="1"/>
    </xf>
    <xf numFmtId="0" fontId="75" fillId="7" borderId="14" xfId="0" applyFont="1" applyFill="1" applyBorder="1" applyAlignment="1">
      <alignment horizontal="center" vertical="top" wrapText="1"/>
    </xf>
    <xf numFmtId="0" fontId="82" fillId="37" borderId="14" xfId="0" applyFont="1" applyFill="1" applyBorder="1" applyAlignment="1">
      <alignment vertical="top" wrapText="1"/>
    </xf>
    <xf numFmtId="0" fontId="100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wrapText="1"/>
    </xf>
    <xf numFmtId="0" fontId="76" fillId="0" borderId="12" xfId="0" applyFont="1" applyBorder="1" applyAlignment="1">
      <alignment horizontal="center" vertical="top" wrapText="1"/>
    </xf>
    <xf numFmtId="0" fontId="75" fillId="7" borderId="12" xfId="0" applyFont="1" applyFill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vertical="top" wrapText="1"/>
    </xf>
    <xf numFmtId="0" fontId="76" fillId="7" borderId="12" xfId="0" applyFont="1" applyFill="1" applyBorder="1" applyAlignment="1">
      <alignment vertical="top" wrapText="1"/>
    </xf>
    <xf numFmtId="0" fontId="76" fillId="6" borderId="12" xfId="0" applyFont="1" applyFill="1" applyBorder="1" applyAlignment="1">
      <alignment horizontal="center" vertical="top" wrapText="1"/>
    </xf>
    <xf numFmtId="0" fontId="76" fillId="0" borderId="12" xfId="0" applyFont="1" applyFill="1" applyBorder="1" applyAlignment="1">
      <alignment vertical="top" wrapText="1"/>
    </xf>
    <xf numFmtId="0" fontId="5" fillId="7" borderId="12" xfId="0" applyFont="1" applyFill="1" applyBorder="1" applyAlignment="1">
      <alignment vertical="top" wrapText="1"/>
    </xf>
    <xf numFmtId="0" fontId="76" fillId="6" borderId="12" xfId="0" applyFont="1" applyFill="1" applyBorder="1" applyAlignment="1">
      <alignment vertical="top" wrapText="1"/>
    </xf>
    <xf numFmtId="0" fontId="101" fillId="0" borderId="12" xfId="0" applyFont="1" applyFill="1" applyBorder="1" applyAlignment="1">
      <alignment vertical="center" textRotation="90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textRotation="90" wrapText="1"/>
    </xf>
    <xf numFmtId="0" fontId="85" fillId="0" borderId="21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justify" vertical="center" textRotation="90" wrapText="1"/>
    </xf>
    <xf numFmtId="0" fontId="62" fillId="0" borderId="10" xfId="0" applyFont="1" applyBorder="1" applyAlignment="1">
      <alignment horizontal="justify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85" fillId="39" borderId="10" xfId="0" applyFont="1" applyFill="1" applyBorder="1" applyAlignment="1">
      <alignment horizontal="center" vertical="center" wrapText="1"/>
    </xf>
    <xf numFmtId="0" fontId="85" fillId="38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justify" vertical="center" wrapText="1"/>
    </xf>
    <xf numFmtId="0" fontId="100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0" fontId="81" fillId="37" borderId="15" xfId="0" applyFont="1" applyFill="1" applyBorder="1" applyAlignment="1">
      <alignment horizontal="center" vertical="top" wrapText="1"/>
    </xf>
    <xf numFmtId="0" fontId="81" fillId="37" borderId="17" xfId="0" applyFont="1" applyFill="1" applyBorder="1" applyAlignment="1">
      <alignment horizontal="center" vertical="top" wrapText="1"/>
    </xf>
    <xf numFmtId="0" fontId="81" fillId="37" borderId="14" xfId="0" applyFont="1" applyFill="1" applyBorder="1" applyAlignment="1">
      <alignment horizontal="center" vertical="top" wrapText="1"/>
    </xf>
    <xf numFmtId="0" fontId="73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0" fontId="87" fillId="0" borderId="0" xfId="0" applyFont="1" applyFill="1" applyAlignment="1">
      <alignment horizontal="center" wrapText="1"/>
    </xf>
    <xf numFmtId="0" fontId="98" fillId="0" borderId="12" xfId="0" applyFont="1" applyFill="1" applyBorder="1" applyAlignment="1">
      <alignment horizontal="center" textRotation="90" wrapText="1"/>
    </xf>
    <xf numFmtId="0" fontId="98" fillId="0" borderId="12" xfId="0" applyFont="1" applyFill="1" applyBorder="1" applyAlignment="1">
      <alignment vertical="center" textRotation="90" wrapText="1"/>
    </xf>
    <xf numFmtId="0" fontId="101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vertical="center" wrapText="1"/>
    </xf>
    <xf numFmtId="0" fontId="96" fillId="0" borderId="12" xfId="0" applyFont="1" applyFill="1" applyBorder="1" applyAlignment="1">
      <alignment vertical="center" wrapText="1"/>
    </xf>
    <xf numFmtId="0" fontId="98" fillId="0" borderId="12" xfId="0" applyFont="1" applyFill="1" applyBorder="1" applyAlignment="1">
      <alignment horizontal="center" vertical="top" textRotation="90" wrapText="1"/>
    </xf>
    <xf numFmtId="0" fontId="96" fillId="0" borderId="12" xfId="0" applyFont="1" applyFill="1" applyBorder="1" applyAlignment="1">
      <alignment horizontal="center" wrapText="1"/>
    </xf>
    <xf numFmtId="0" fontId="98" fillId="0" borderId="19" xfId="0" applyFont="1" applyFill="1" applyBorder="1" applyAlignment="1">
      <alignment horizontal="center" wrapText="1"/>
    </xf>
    <xf numFmtId="0" fontId="98" fillId="0" borderId="26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wrapText="1"/>
    </xf>
    <xf numFmtId="0" fontId="76" fillId="0" borderId="27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vertical="center" wrapText="1"/>
    </xf>
    <xf numFmtId="0" fontId="96" fillId="0" borderId="28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top" textRotation="90" wrapText="1"/>
    </xf>
    <xf numFmtId="0" fontId="98" fillId="0" borderId="12" xfId="0" applyFont="1" applyFill="1" applyBorder="1" applyAlignment="1">
      <alignment horizontal="center"/>
    </xf>
    <xf numFmtId="0" fontId="98" fillId="0" borderId="12" xfId="0" applyFont="1" applyFill="1" applyBorder="1" applyAlignment="1">
      <alignment horizontal="center" vertical="top" wrapText="1"/>
    </xf>
    <xf numFmtId="0" fontId="76" fillId="0" borderId="20" xfId="0" applyFont="1" applyFill="1" applyBorder="1" applyAlignment="1">
      <alignment horizontal="center" vertical="center" textRotation="90" wrapText="1"/>
    </xf>
    <xf numFmtId="0" fontId="76" fillId="0" borderId="29" xfId="0" applyFont="1" applyFill="1" applyBorder="1" applyAlignment="1">
      <alignment horizontal="center" vertical="center" textRotation="90" wrapText="1"/>
    </xf>
    <xf numFmtId="0" fontId="97" fillId="0" borderId="1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2552700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527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Согласовано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52;&#1054;&#1044;&#1059;&#1051;&#1048;!!!!\&#1059;&#1095;&#1077;&#1073;&#1085;&#1099;&#1077;%20&#1087;&#1083;&#1072;&#1085;&#1099;\&#1059;&#1055;%20&#1086;&#1090;&#1076;&#1077;&#1083;&#1086;&#1095;&#1085;&#1080;&#108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59;&#1087;%20&#1087;&#1086;%20&#1060;&#1048;&#1056;&#1054;\&#1059;&#1055;%20&#1072;&#1074;&#1090;&#1086;&#1084;&#1077;&#1093;&#1072;&#1085;&#108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59;&#1087;%20&#1087;&#1086;%20&#1060;&#1048;&#1056;&#1054;\&#1059;&#1055;%20&#1057;&#1074;&#1072;&#1088;&#1097;&#1080;&#108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Users\&#1073;&#1091;&#1091;&#1082;&#1082;&#1082;\Desktop\&#1059;&#1095;%20&#1087;&#1083;&#1072;&#1085;&#1099;\260807,01\&#1059;&#1055;%20&#1087;&#1086;&#1074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(2)"/>
      <sheetName val="УП"/>
      <sheetName val="титул УП"/>
      <sheetName val="свод"/>
      <sheetName val="Лист3"/>
      <sheetName val="поясн"/>
      <sheetName val="кабинет"/>
      <sheetName val="титул КУГ"/>
      <sheetName val="КУГрафик"/>
      <sheetName val="КГаттест"/>
    </sheetNames>
    <sheetDataSet>
      <sheetData sheetId="1">
        <row r="9">
          <cell r="I9">
            <v>2052</v>
          </cell>
        </row>
        <row r="11">
          <cell r="B11" t="str">
            <v>Русский язык</v>
          </cell>
        </row>
        <row r="12">
          <cell r="B12" t="str">
            <v>Литература</v>
          </cell>
        </row>
        <row r="13">
          <cell r="B13" t="str">
            <v>Иностранный язык</v>
          </cell>
        </row>
        <row r="14">
          <cell r="B14" t="str">
            <v>История</v>
          </cell>
        </row>
        <row r="16">
          <cell r="B16" t="str">
            <v>Химия</v>
          </cell>
        </row>
        <row r="17">
          <cell r="B17" t="str">
            <v>Биология</v>
          </cell>
        </row>
        <row r="18">
          <cell r="B18" t="str">
            <v>Физическая культура</v>
          </cell>
        </row>
        <row r="19">
          <cell r="B19" t="str">
            <v>ОБЖ</v>
          </cell>
        </row>
        <row r="21">
          <cell r="B21" t="str">
            <v>Математика</v>
          </cell>
        </row>
        <row r="22">
          <cell r="B22" t="str">
            <v>Физика</v>
          </cell>
        </row>
        <row r="23">
          <cell r="B23" t="str">
            <v>Информатика и ИКТ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"/>
      <sheetName val="свод"/>
      <sheetName val="титул"/>
      <sheetName val="титул КУГ"/>
      <sheetName val="КУГ"/>
      <sheetName val="Лист5"/>
      <sheetName val="кабинет"/>
      <sheetName val="Лист3"/>
      <sheetName val="поясн"/>
    </sheetNames>
    <sheetDataSet>
      <sheetData sheetId="0">
        <row r="20">
          <cell r="B20" t="str">
            <v>Кубановедение </v>
          </cell>
        </row>
        <row r="22">
          <cell r="B22" t="str">
            <v>Математика</v>
          </cell>
        </row>
        <row r="23">
          <cell r="B23" t="str">
            <v>Физика</v>
          </cell>
        </row>
        <row r="24">
          <cell r="B24" t="str">
            <v>Информатика и ИКТ</v>
          </cell>
        </row>
        <row r="48">
          <cell r="B48" t="str">
            <v>Выполнение сварки и резки средней сложности деталей</v>
          </cell>
        </row>
        <row r="49">
          <cell r="B49" t="str">
            <v>Оборудование, техника и технология сварки и резки металлов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"/>
      <sheetName val="свод"/>
      <sheetName val="титул"/>
      <sheetName val="титул КУГ"/>
      <sheetName val="КУГ"/>
      <sheetName val="Лист5"/>
      <sheetName val="кабинет"/>
      <sheetName val="Лист3"/>
      <sheetName val="поясн"/>
    </sheetNames>
    <sheetDataSet>
      <sheetData sheetId="0">
        <row r="52">
          <cell r="B52" t="str">
            <v>Технология газовой сварки</v>
          </cell>
        </row>
        <row r="55">
          <cell r="B55" t="str">
            <v>Технология производства сварных конструкций</v>
          </cell>
        </row>
        <row r="59">
          <cell r="B59" t="str">
            <v>Технология газовой наплавки</v>
          </cell>
        </row>
        <row r="62">
          <cell r="B62" t="str">
            <v>Дефектация сварных швов и контроль качества сварных соединений</v>
          </cell>
        </row>
        <row r="63">
          <cell r="B63" t="str">
            <v>Дефекты и способы испытания сварных швов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 (2)"/>
      <sheetName val="титул УП"/>
      <sheetName val="свод "/>
      <sheetName val="УП (2)"/>
      <sheetName val="титул КУГ"/>
      <sheetName val="КУГрафик"/>
      <sheetName val="КГаттес"/>
      <sheetName val="кабин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1"/>
  <sheetViews>
    <sheetView tabSelected="1" zoomScale="90" zoomScaleNormal="90" zoomScalePageLayoutView="0" workbookViewId="0" topLeftCell="A1">
      <selection activeCell="R68" sqref="A1:R68"/>
    </sheetView>
  </sheetViews>
  <sheetFormatPr defaultColWidth="9.140625" defaultRowHeight="15"/>
  <cols>
    <col min="1" max="1" width="11.7109375" style="1" customWidth="1"/>
    <col min="2" max="2" width="33.8515625" style="20" customWidth="1"/>
    <col min="3" max="5" width="0" style="1" hidden="1" customWidth="1"/>
    <col min="6" max="6" width="15.00390625" style="176" customWidth="1"/>
    <col min="7" max="8" width="9.140625" style="46" customWidth="1"/>
    <col min="9" max="9" width="12.8515625" style="19" bestFit="1" customWidth="1"/>
    <col min="10" max="10" width="13.28125" style="19" customWidth="1"/>
    <col min="11" max="11" width="8.00390625" style="19" hidden="1" customWidth="1"/>
    <col min="12" max="12" width="7.00390625" style="19" hidden="1" customWidth="1"/>
    <col min="13" max="14" width="10.7109375" style="74" customWidth="1"/>
    <col min="15" max="16" width="10.7109375" style="78" customWidth="1"/>
    <col min="17" max="18" width="10.7109375" style="74" customWidth="1"/>
    <col min="19" max="50" width="9.140625" style="82" customWidth="1"/>
    <col min="51" max="16384" width="9.140625" style="1" customWidth="1"/>
  </cols>
  <sheetData>
    <row r="1" spans="1:18" s="88" customFormat="1" ht="33.75" customHeight="1" thickBot="1">
      <c r="A1" s="95" t="s">
        <v>326</v>
      </c>
      <c r="B1" s="96"/>
      <c r="C1" s="96"/>
      <c r="D1" s="96"/>
      <c r="E1" s="96"/>
      <c r="F1" s="166"/>
      <c r="G1" s="97"/>
      <c r="H1" s="98"/>
      <c r="I1" s="99"/>
      <c r="J1" s="100"/>
      <c r="K1" s="100"/>
      <c r="L1" s="100"/>
      <c r="M1" s="100"/>
      <c r="N1" s="100"/>
      <c r="O1" s="100"/>
      <c r="P1" s="100"/>
      <c r="Q1" s="100"/>
      <c r="R1" s="100"/>
    </row>
    <row r="2" spans="1:50" s="2" customFormat="1" ht="51.75" customHeight="1" thickBot="1">
      <c r="A2" s="281" t="s">
        <v>0</v>
      </c>
      <c r="B2" s="286" t="s">
        <v>40</v>
      </c>
      <c r="C2" s="51"/>
      <c r="D2" s="51"/>
      <c r="E2" s="51"/>
      <c r="F2" s="279" t="s">
        <v>182</v>
      </c>
      <c r="G2" s="286" t="s">
        <v>1</v>
      </c>
      <c r="H2" s="286"/>
      <c r="I2" s="286"/>
      <c r="J2" s="286"/>
      <c r="K2" s="279" t="s">
        <v>44</v>
      </c>
      <c r="L2" s="279"/>
      <c r="M2" s="271" t="s">
        <v>291</v>
      </c>
      <c r="N2" s="272"/>
      <c r="O2" s="272"/>
      <c r="P2" s="272"/>
      <c r="Q2" s="272"/>
      <c r="R2" s="273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50" s="2" customFormat="1" ht="2.25" customHeight="1" thickBot="1">
      <c r="A3" s="281"/>
      <c r="B3" s="286"/>
      <c r="C3" s="51"/>
      <c r="D3" s="51"/>
      <c r="E3" s="51"/>
      <c r="F3" s="279"/>
      <c r="G3" s="286"/>
      <c r="H3" s="286"/>
      <c r="I3" s="286"/>
      <c r="J3" s="286"/>
      <c r="K3" s="279" t="s">
        <v>2</v>
      </c>
      <c r="L3" s="279"/>
      <c r="M3" s="274"/>
      <c r="N3" s="275"/>
      <c r="O3" s="275"/>
      <c r="P3" s="275"/>
      <c r="Q3" s="275"/>
      <c r="R3" s="276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s="2" customFormat="1" ht="33.75" customHeight="1" thickBot="1">
      <c r="A4" s="281"/>
      <c r="B4" s="286"/>
      <c r="C4" s="281" t="s">
        <v>41</v>
      </c>
      <c r="D4" s="281" t="s">
        <v>3</v>
      </c>
      <c r="E4" s="281" t="s">
        <v>45</v>
      </c>
      <c r="F4" s="279"/>
      <c r="G4" s="270" t="s">
        <v>4</v>
      </c>
      <c r="H4" s="270" t="s">
        <v>5</v>
      </c>
      <c r="I4" s="279" t="s">
        <v>42</v>
      </c>
      <c r="J4" s="279"/>
      <c r="K4" s="270" t="s">
        <v>6</v>
      </c>
      <c r="L4" s="270" t="s">
        <v>7</v>
      </c>
      <c r="M4" s="285" t="s">
        <v>8</v>
      </c>
      <c r="N4" s="285"/>
      <c r="O4" s="284" t="s">
        <v>9</v>
      </c>
      <c r="P4" s="284"/>
      <c r="Q4" s="285" t="s">
        <v>10</v>
      </c>
      <c r="R4" s="285"/>
      <c r="S4" s="179" t="s">
        <v>241</v>
      </c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s="2" customFormat="1" ht="17.25" customHeight="1" thickBot="1">
      <c r="A5" s="281"/>
      <c r="B5" s="286"/>
      <c r="C5" s="282"/>
      <c r="D5" s="281"/>
      <c r="E5" s="282"/>
      <c r="F5" s="279"/>
      <c r="G5" s="270"/>
      <c r="H5" s="270"/>
      <c r="I5" s="270" t="s">
        <v>43</v>
      </c>
      <c r="J5" s="270" t="s">
        <v>183</v>
      </c>
      <c r="K5" s="270"/>
      <c r="L5" s="270"/>
      <c r="M5" s="68" t="s">
        <v>208</v>
      </c>
      <c r="N5" s="68" t="s">
        <v>209</v>
      </c>
      <c r="O5" s="75" t="s">
        <v>210</v>
      </c>
      <c r="P5" s="75" t="s">
        <v>211</v>
      </c>
      <c r="Q5" s="68" t="s">
        <v>212</v>
      </c>
      <c r="R5" s="68" t="s">
        <v>12</v>
      </c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</row>
    <row r="6" spans="1:50" s="2" customFormat="1" ht="57.75" customHeight="1" hidden="1" thickBot="1">
      <c r="A6" s="281"/>
      <c r="B6" s="286"/>
      <c r="C6" s="282"/>
      <c r="D6" s="281"/>
      <c r="E6" s="282"/>
      <c r="F6" s="279"/>
      <c r="G6" s="270"/>
      <c r="H6" s="270"/>
      <c r="I6" s="270"/>
      <c r="J6" s="270"/>
      <c r="K6" s="270"/>
      <c r="L6" s="270"/>
      <c r="M6" s="69" t="s">
        <v>193</v>
      </c>
      <c r="N6" s="70" t="s">
        <v>194</v>
      </c>
      <c r="O6" s="76" t="s">
        <v>195</v>
      </c>
      <c r="P6" s="76" t="s">
        <v>207</v>
      </c>
      <c r="Q6" s="70" t="s">
        <v>196</v>
      </c>
      <c r="R6" s="73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</row>
    <row r="7" spans="1:50" s="2" customFormat="1" ht="89.25" customHeight="1" thickBot="1">
      <c r="A7" s="281"/>
      <c r="B7" s="286"/>
      <c r="C7" s="282"/>
      <c r="D7" s="281"/>
      <c r="E7" s="282"/>
      <c r="F7" s="279"/>
      <c r="G7" s="270"/>
      <c r="H7" s="270"/>
      <c r="I7" s="270"/>
      <c r="J7" s="270"/>
      <c r="K7" s="270"/>
      <c r="L7" s="270"/>
      <c r="M7" s="71" t="s">
        <v>236</v>
      </c>
      <c r="N7" s="72" t="s">
        <v>237</v>
      </c>
      <c r="O7" s="77" t="s">
        <v>306</v>
      </c>
      <c r="P7" s="77" t="s">
        <v>307</v>
      </c>
      <c r="Q7" s="72" t="s">
        <v>308</v>
      </c>
      <c r="R7" s="73" t="s">
        <v>185</v>
      </c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</row>
    <row r="8" spans="1:18" ht="15.75" thickBot="1">
      <c r="A8" s="53">
        <v>1</v>
      </c>
      <c r="B8" s="53">
        <v>2</v>
      </c>
      <c r="C8" s="53">
        <v>3</v>
      </c>
      <c r="D8" s="53">
        <v>4</v>
      </c>
      <c r="E8" s="53"/>
      <c r="F8" s="67">
        <v>3</v>
      </c>
      <c r="G8" s="52">
        <v>4</v>
      </c>
      <c r="H8" s="52">
        <v>5</v>
      </c>
      <c r="I8" s="53">
        <v>6</v>
      </c>
      <c r="J8" s="53">
        <v>7</v>
      </c>
      <c r="K8" s="53">
        <v>11</v>
      </c>
      <c r="L8" s="53">
        <v>12</v>
      </c>
      <c r="M8" s="53">
        <v>8</v>
      </c>
      <c r="N8" s="53">
        <v>9</v>
      </c>
      <c r="O8" s="53">
        <v>10</v>
      </c>
      <c r="P8" s="53">
        <v>11</v>
      </c>
      <c r="Q8" s="53">
        <v>12</v>
      </c>
      <c r="R8" s="53">
        <v>13</v>
      </c>
    </row>
    <row r="9" spans="1:50" s="59" customFormat="1" ht="16.5" thickBot="1">
      <c r="A9" s="101" t="s">
        <v>13</v>
      </c>
      <c r="B9" s="101" t="s">
        <v>14</v>
      </c>
      <c r="C9" s="101"/>
      <c r="D9" s="101"/>
      <c r="E9" s="101"/>
      <c r="F9" s="102" t="s">
        <v>315</v>
      </c>
      <c r="G9" s="102">
        <f>G10+G24+G21</f>
        <v>3078</v>
      </c>
      <c r="H9" s="192">
        <f>H10+H21+H24</f>
        <v>1026</v>
      </c>
      <c r="I9" s="192">
        <f>I10+I24+I21</f>
        <v>2052</v>
      </c>
      <c r="J9" s="102">
        <f aca="true" t="shared" si="0" ref="J9:O9">J10+J24</f>
        <v>844</v>
      </c>
      <c r="K9" s="102">
        <f t="shared" si="0"/>
        <v>0</v>
      </c>
      <c r="L9" s="102">
        <f t="shared" si="0"/>
        <v>0</v>
      </c>
      <c r="M9" s="102">
        <f t="shared" si="0"/>
        <v>504</v>
      </c>
      <c r="N9" s="102">
        <f t="shared" si="0"/>
        <v>742</v>
      </c>
      <c r="O9" s="102">
        <f t="shared" si="0"/>
        <v>412</v>
      </c>
      <c r="P9" s="102">
        <f>P10+P24+P21</f>
        <v>344</v>
      </c>
      <c r="Q9" s="102">
        <f>Q10+Q24</f>
        <v>50</v>
      </c>
      <c r="R9" s="102">
        <f>R10+R24</f>
        <v>0</v>
      </c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</row>
    <row r="10" spans="1:50" s="5" customFormat="1" ht="48" thickBot="1">
      <c r="A10" s="103" t="s">
        <v>189</v>
      </c>
      <c r="B10" s="103" t="s">
        <v>16</v>
      </c>
      <c r="C10" s="103"/>
      <c r="D10" s="103"/>
      <c r="E10" s="103"/>
      <c r="F10" s="104" t="s">
        <v>322</v>
      </c>
      <c r="G10" s="105">
        <v>1842</v>
      </c>
      <c r="H10" s="193">
        <v>614</v>
      </c>
      <c r="I10" s="105">
        <v>1228</v>
      </c>
      <c r="J10" s="105">
        <v>418</v>
      </c>
      <c r="K10" s="105">
        <f>K11+K12+K13+K14+K15+K16+K17+K18+K19</f>
        <v>0</v>
      </c>
      <c r="L10" s="105">
        <f>L11+L12+L13+L14+L15+L16+L17+L18+L19</f>
        <v>0</v>
      </c>
      <c r="M10" s="105">
        <f>M11+M12+M13+M14+M15+M16+M17+M18+M19+M20</f>
        <v>340</v>
      </c>
      <c r="N10" s="105">
        <v>526</v>
      </c>
      <c r="O10" s="105">
        <f>O11+O12+O13+O14+O15+O16+O17+O18+O19+O20</f>
        <v>228</v>
      </c>
      <c r="P10" s="105">
        <f>P11+P12+P13+P14+P15+P16+P17+P18+P19+P20</f>
        <v>84</v>
      </c>
      <c r="Q10" s="105">
        <v>50</v>
      </c>
      <c r="R10" s="105">
        <f>R11+R12+R13+R14+R15+R16+R17+R18+R19</f>
        <v>0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</row>
    <row r="11" spans="1:50" s="23" customFormat="1" ht="16.5" thickBot="1">
      <c r="A11" s="106" t="s">
        <v>122</v>
      </c>
      <c r="B11" s="49" t="s">
        <v>17</v>
      </c>
      <c r="C11" s="106">
        <v>2</v>
      </c>
      <c r="D11" s="106">
        <v>1</v>
      </c>
      <c r="E11" s="107">
        <v>3</v>
      </c>
      <c r="F11" s="108" t="s">
        <v>216</v>
      </c>
      <c r="G11" s="109">
        <f>H11+I11</f>
        <v>117</v>
      </c>
      <c r="H11" s="109">
        <v>39</v>
      </c>
      <c r="I11" s="109">
        <f aca="true" t="shared" si="1" ref="I11:I20">M11+N11+O11+P11+Q11</f>
        <v>78</v>
      </c>
      <c r="J11" s="109"/>
      <c r="K11" s="109"/>
      <c r="L11" s="108"/>
      <c r="M11" s="110">
        <v>34</v>
      </c>
      <c r="N11" s="181">
        <v>44</v>
      </c>
      <c r="O11" s="111"/>
      <c r="P11" s="111"/>
      <c r="Q11" s="110"/>
      <c r="R11" s="110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</row>
    <row r="12" spans="1:50" s="23" customFormat="1" ht="16.5" thickBot="1">
      <c r="A12" s="106" t="s">
        <v>123</v>
      </c>
      <c r="B12" s="49" t="s">
        <v>18</v>
      </c>
      <c r="C12" s="106">
        <v>3</v>
      </c>
      <c r="D12" s="106">
        <v>1.2</v>
      </c>
      <c r="E12" s="107"/>
      <c r="F12" s="108" t="s">
        <v>310</v>
      </c>
      <c r="G12" s="109">
        <f aca="true" t="shared" si="2" ref="G12:G21">H12+I12</f>
        <v>292</v>
      </c>
      <c r="H12" s="109">
        <v>97</v>
      </c>
      <c r="I12" s="109">
        <f t="shared" si="1"/>
        <v>195</v>
      </c>
      <c r="J12" s="109"/>
      <c r="K12" s="109"/>
      <c r="L12" s="108"/>
      <c r="M12" s="181">
        <v>34</v>
      </c>
      <c r="N12" s="110">
        <v>60</v>
      </c>
      <c r="O12" s="111">
        <v>49</v>
      </c>
      <c r="P12" s="111">
        <v>52</v>
      </c>
      <c r="Q12" s="110"/>
      <c r="R12" s="110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</row>
    <row r="13" spans="1:50" s="23" customFormat="1" ht="32.25" thickBot="1">
      <c r="A13" s="106" t="s">
        <v>124</v>
      </c>
      <c r="B13" s="49" t="s">
        <v>240</v>
      </c>
      <c r="C13" s="106">
        <v>3</v>
      </c>
      <c r="D13" s="106">
        <v>1.2</v>
      </c>
      <c r="E13" s="107"/>
      <c r="F13" s="108" t="s">
        <v>316</v>
      </c>
      <c r="G13" s="109">
        <f t="shared" si="2"/>
        <v>234</v>
      </c>
      <c r="H13" s="109">
        <v>78</v>
      </c>
      <c r="I13" s="109">
        <f t="shared" si="1"/>
        <v>156</v>
      </c>
      <c r="J13" s="109">
        <v>156</v>
      </c>
      <c r="K13" s="109"/>
      <c r="L13" s="108"/>
      <c r="M13" s="110">
        <v>34</v>
      </c>
      <c r="N13" s="110">
        <v>48</v>
      </c>
      <c r="O13" s="111">
        <v>28</v>
      </c>
      <c r="P13" s="181">
        <v>32</v>
      </c>
      <c r="Q13" s="110">
        <v>14</v>
      </c>
      <c r="R13" s="110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</row>
    <row r="14" spans="1:50" s="23" customFormat="1" ht="16.5" thickBot="1">
      <c r="A14" s="106" t="s">
        <v>125</v>
      </c>
      <c r="B14" s="49" t="s">
        <v>20</v>
      </c>
      <c r="C14" s="106">
        <v>2</v>
      </c>
      <c r="D14" s="106">
        <v>1</v>
      </c>
      <c r="E14" s="107"/>
      <c r="F14" s="108" t="s">
        <v>229</v>
      </c>
      <c r="G14" s="109">
        <f t="shared" si="2"/>
        <v>176</v>
      </c>
      <c r="H14" s="109">
        <v>59</v>
      </c>
      <c r="I14" s="109">
        <f t="shared" si="1"/>
        <v>117</v>
      </c>
      <c r="J14" s="109"/>
      <c r="K14" s="109"/>
      <c r="L14" s="108"/>
      <c r="M14" s="110">
        <v>51</v>
      </c>
      <c r="N14" s="181">
        <v>66</v>
      </c>
      <c r="O14" s="111"/>
      <c r="P14" s="111"/>
      <c r="Q14" s="110"/>
      <c r="R14" s="110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</row>
    <row r="15" spans="1:50" s="23" customFormat="1" ht="32.25" thickBot="1">
      <c r="A15" s="106" t="s">
        <v>126</v>
      </c>
      <c r="B15" s="49" t="s">
        <v>79</v>
      </c>
      <c r="C15" s="106">
        <v>2</v>
      </c>
      <c r="D15" s="106">
        <v>1</v>
      </c>
      <c r="E15" s="107"/>
      <c r="F15" s="108" t="s">
        <v>230</v>
      </c>
      <c r="G15" s="109">
        <f t="shared" si="2"/>
        <v>234</v>
      </c>
      <c r="H15" s="109">
        <v>78</v>
      </c>
      <c r="I15" s="109">
        <f t="shared" si="1"/>
        <v>156</v>
      </c>
      <c r="J15" s="109"/>
      <c r="K15" s="109"/>
      <c r="L15" s="108"/>
      <c r="M15" s="110">
        <v>34</v>
      </c>
      <c r="N15" s="181">
        <v>48</v>
      </c>
      <c r="O15" s="181">
        <v>74</v>
      </c>
      <c r="P15" s="111"/>
      <c r="Q15" s="110"/>
      <c r="R15" s="110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  <row r="16" spans="1:50" s="23" customFormat="1" ht="16.5" thickBot="1">
      <c r="A16" s="106" t="s">
        <v>127</v>
      </c>
      <c r="B16" s="49" t="s">
        <v>77</v>
      </c>
      <c r="C16" s="106">
        <v>3</v>
      </c>
      <c r="D16" s="106">
        <v>1.2</v>
      </c>
      <c r="E16" s="107"/>
      <c r="F16" s="108" t="s">
        <v>229</v>
      </c>
      <c r="G16" s="109">
        <f t="shared" si="2"/>
        <v>117</v>
      </c>
      <c r="H16" s="109">
        <v>39</v>
      </c>
      <c r="I16" s="109">
        <f t="shared" si="1"/>
        <v>78</v>
      </c>
      <c r="J16" s="109">
        <v>39</v>
      </c>
      <c r="K16" s="109"/>
      <c r="L16" s="108"/>
      <c r="M16" s="110">
        <v>34</v>
      </c>
      <c r="N16" s="181">
        <v>44</v>
      </c>
      <c r="O16" s="111"/>
      <c r="P16" s="111"/>
      <c r="Q16" s="110"/>
      <c r="R16" s="110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</row>
    <row r="17" spans="1:50" s="23" customFormat="1" ht="16.5" thickBot="1">
      <c r="A17" s="106" t="s">
        <v>128</v>
      </c>
      <c r="B17" s="49" t="s">
        <v>78</v>
      </c>
      <c r="C17" s="106"/>
      <c r="D17" s="106">
        <v>1</v>
      </c>
      <c r="E17" s="107"/>
      <c r="F17" s="108" t="s">
        <v>328</v>
      </c>
      <c r="G17" s="109">
        <f t="shared" si="2"/>
        <v>117</v>
      </c>
      <c r="H17" s="109">
        <v>39</v>
      </c>
      <c r="I17" s="109">
        <f t="shared" si="1"/>
        <v>78</v>
      </c>
      <c r="J17" s="109">
        <v>16</v>
      </c>
      <c r="K17" s="109"/>
      <c r="L17" s="108"/>
      <c r="M17" s="110">
        <v>34</v>
      </c>
      <c r="N17" s="181">
        <v>44</v>
      </c>
      <c r="O17" s="111"/>
      <c r="P17" s="111"/>
      <c r="Q17" s="110"/>
      <c r="R17" s="110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</row>
    <row r="18" spans="1:50" s="23" customFormat="1" ht="16.5" thickBot="1">
      <c r="A18" s="106" t="s">
        <v>129</v>
      </c>
      <c r="B18" s="49" t="s">
        <v>39</v>
      </c>
      <c r="C18" s="106"/>
      <c r="D18" s="106" t="s">
        <v>46</v>
      </c>
      <c r="E18" s="106"/>
      <c r="F18" s="108" t="s">
        <v>312</v>
      </c>
      <c r="G18" s="109">
        <f t="shared" si="2"/>
        <v>256</v>
      </c>
      <c r="H18" s="109">
        <v>85</v>
      </c>
      <c r="I18" s="109">
        <f t="shared" si="1"/>
        <v>171</v>
      </c>
      <c r="J18" s="109">
        <v>163</v>
      </c>
      <c r="K18" s="109"/>
      <c r="L18" s="108"/>
      <c r="M18" s="110">
        <v>51</v>
      </c>
      <c r="N18" s="110">
        <v>72</v>
      </c>
      <c r="O18" s="111">
        <v>48</v>
      </c>
      <c r="P18" s="111"/>
      <c r="Q18" s="110"/>
      <c r="R18" s="110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</row>
    <row r="19" spans="1:50" s="23" customFormat="1" ht="39.75" customHeight="1" thickBot="1">
      <c r="A19" s="106" t="s">
        <v>21</v>
      </c>
      <c r="B19" s="49" t="s">
        <v>190</v>
      </c>
      <c r="C19" s="106"/>
      <c r="D19" s="106">
        <v>1.2</v>
      </c>
      <c r="E19" s="106"/>
      <c r="F19" s="108" t="s">
        <v>230</v>
      </c>
      <c r="G19" s="109">
        <f t="shared" si="2"/>
        <v>105</v>
      </c>
      <c r="H19" s="109">
        <v>35</v>
      </c>
      <c r="I19" s="109">
        <f t="shared" si="1"/>
        <v>70</v>
      </c>
      <c r="J19" s="109">
        <v>12</v>
      </c>
      <c r="K19" s="108"/>
      <c r="L19" s="108"/>
      <c r="M19" s="181">
        <v>17</v>
      </c>
      <c r="N19" s="110">
        <v>24</v>
      </c>
      <c r="O19" s="111">
        <v>29</v>
      </c>
      <c r="P19" s="111"/>
      <c r="Q19" s="112"/>
      <c r="R19" s="112"/>
      <c r="S19" s="89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</row>
    <row r="20" spans="1:50" s="47" customFormat="1" ht="18.75" customHeight="1" thickBot="1">
      <c r="A20" s="106" t="s">
        <v>184</v>
      </c>
      <c r="B20" s="49" t="s">
        <v>191</v>
      </c>
      <c r="C20" s="106"/>
      <c r="D20" s="106"/>
      <c r="E20" s="106"/>
      <c r="F20" s="108" t="s">
        <v>309</v>
      </c>
      <c r="G20" s="109">
        <f t="shared" si="2"/>
        <v>86</v>
      </c>
      <c r="H20" s="109">
        <v>29</v>
      </c>
      <c r="I20" s="109">
        <f t="shared" si="1"/>
        <v>57</v>
      </c>
      <c r="J20" s="109"/>
      <c r="K20" s="108"/>
      <c r="L20" s="108"/>
      <c r="M20" s="110">
        <v>17</v>
      </c>
      <c r="N20" s="110">
        <v>40</v>
      </c>
      <c r="O20" s="181"/>
      <c r="P20" s="111"/>
      <c r="Q20" s="112"/>
      <c r="R20" s="112"/>
      <c r="S20" s="89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</row>
    <row r="21" spans="1:29" s="180" customFormat="1" ht="36" customHeight="1" hidden="1" thickBot="1">
      <c r="A21" s="107"/>
      <c r="B21" s="49" t="s">
        <v>246</v>
      </c>
      <c r="C21" s="107"/>
      <c r="D21" s="107"/>
      <c r="E21" s="107"/>
      <c r="F21" s="130"/>
      <c r="G21" s="148">
        <f t="shared" si="2"/>
        <v>52</v>
      </c>
      <c r="H21" s="148">
        <v>17</v>
      </c>
      <c r="I21" s="183">
        <f>P21</f>
        <v>35</v>
      </c>
      <c r="J21" s="148"/>
      <c r="K21" s="173"/>
      <c r="L21" s="173"/>
      <c r="M21" s="148"/>
      <c r="N21" s="148"/>
      <c r="O21" s="148"/>
      <c r="P21" s="182">
        <v>35</v>
      </c>
      <c r="Q21" s="173"/>
      <c r="R21" s="173"/>
      <c r="S21" s="89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</row>
    <row r="22" spans="1:19" s="187" customFormat="1" ht="19.5" customHeight="1" thickBot="1">
      <c r="A22" s="107" t="s">
        <v>317</v>
      </c>
      <c r="B22" s="49" t="s">
        <v>318</v>
      </c>
      <c r="C22" s="107"/>
      <c r="D22" s="107"/>
      <c r="E22" s="107"/>
      <c r="F22" s="130" t="s">
        <v>319</v>
      </c>
      <c r="G22" s="148">
        <v>54</v>
      </c>
      <c r="H22" s="148">
        <v>18</v>
      </c>
      <c r="I22" s="183">
        <v>36</v>
      </c>
      <c r="J22" s="148">
        <v>16</v>
      </c>
      <c r="K22" s="173"/>
      <c r="L22" s="173"/>
      <c r="M22" s="148"/>
      <c r="N22" s="148">
        <v>36</v>
      </c>
      <c r="O22" s="148"/>
      <c r="P22" s="182"/>
      <c r="Q22" s="173"/>
      <c r="R22" s="173"/>
      <c r="S22" s="89"/>
    </row>
    <row r="23" spans="1:19" s="187" customFormat="1" ht="33.75" customHeight="1" thickBot="1">
      <c r="A23" s="107" t="s">
        <v>320</v>
      </c>
      <c r="B23" s="49" t="s">
        <v>321</v>
      </c>
      <c r="C23" s="107"/>
      <c r="D23" s="107"/>
      <c r="E23" s="107"/>
      <c r="F23" s="130" t="s">
        <v>319</v>
      </c>
      <c r="G23" s="148">
        <v>54</v>
      </c>
      <c r="H23" s="148">
        <v>18</v>
      </c>
      <c r="I23" s="183">
        <v>36</v>
      </c>
      <c r="J23" s="148">
        <v>16</v>
      </c>
      <c r="K23" s="173"/>
      <c r="L23" s="173"/>
      <c r="M23" s="148"/>
      <c r="N23" s="148"/>
      <c r="O23" s="148"/>
      <c r="P23" s="182"/>
      <c r="Q23" s="148">
        <v>36</v>
      </c>
      <c r="R23" s="173"/>
      <c r="S23" s="89"/>
    </row>
    <row r="24" spans="1:50" s="4" customFormat="1" ht="48" thickBot="1">
      <c r="A24" s="113" t="s">
        <v>192</v>
      </c>
      <c r="B24" s="113" t="s">
        <v>23</v>
      </c>
      <c r="C24" s="113"/>
      <c r="D24" s="113"/>
      <c r="E24" s="113"/>
      <c r="F24" s="114" t="s">
        <v>329</v>
      </c>
      <c r="G24" s="191">
        <f>G25+G26+G27</f>
        <v>1184</v>
      </c>
      <c r="H24" s="191">
        <f>H25+H26+H27</f>
        <v>395</v>
      </c>
      <c r="I24" s="191">
        <f>I25+I26+I27</f>
        <v>789</v>
      </c>
      <c r="J24" s="114">
        <f aca="true" t="shared" si="3" ref="J24:Q24">J25+J26+J27</f>
        <v>426</v>
      </c>
      <c r="K24" s="114">
        <f t="shared" si="3"/>
        <v>0</v>
      </c>
      <c r="L24" s="114">
        <f t="shared" si="3"/>
        <v>0</v>
      </c>
      <c r="M24" s="114">
        <f t="shared" si="3"/>
        <v>164</v>
      </c>
      <c r="N24" s="114">
        <f t="shared" si="3"/>
        <v>216</v>
      </c>
      <c r="O24" s="114">
        <f t="shared" si="3"/>
        <v>184</v>
      </c>
      <c r="P24" s="114">
        <f t="shared" si="3"/>
        <v>225</v>
      </c>
      <c r="Q24" s="114">
        <f t="shared" si="3"/>
        <v>0</v>
      </c>
      <c r="R24" s="114">
        <f>R25+R26+R27</f>
        <v>0</v>
      </c>
      <c r="S24" s="36">
        <f>896-35</f>
        <v>861</v>
      </c>
      <c r="T24" s="36">
        <f>S24-I24</f>
        <v>72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s="23" customFormat="1" ht="16.5" thickBot="1">
      <c r="A25" s="106" t="s">
        <v>215</v>
      </c>
      <c r="B25" s="49" t="s">
        <v>25</v>
      </c>
      <c r="C25" s="106">
        <v>2</v>
      </c>
      <c r="D25" s="106">
        <v>1</v>
      </c>
      <c r="E25" s="106">
        <v>3</v>
      </c>
      <c r="F25" s="108" t="s">
        <v>314</v>
      </c>
      <c r="G25" s="190">
        <v>503</v>
      </c>
      <c r="H25" s="131">
        <v>168</v>
      </c>
      <c r="I25" s="131">
        <v>335</v>
      </c>
      <c r="J25" s="109">
        <v>212</v>
      </c>
      <c r="K25" s="108"/>
      <c r="L25" s="108"/>
      <c r="M25" s="110">
        <v>66</v>
      </c>
      <c r="N25" s="110">
        <v>84</v>
      </c>
      <c r="O25" s="111">
        <v>70</v>
      </c>
      <c r="P25" s="111">
        <v>115</v>
      </c>
      <c r="Q25" s="112"/>
      <c r="R25" s="112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</row>
    <row r="26" spans="1:50" s="23" customFormat="1" ht="16.5" thickBot="1">
      <c r="A26" s="106" t="s">
        <v>323</v>
      </c>
      <c r="B26" s="49" t="s">
        <v>80</v>
      </c>
      <c r="C26" s="106">
        <v>2</v>
      </c>
      <c r="D26" s="106">
        <v>1</v>
      </c>
      <c r="E26" s="106">
        <v>3</v>
      </c>
      <c r="F26" s="108" t="s">
        <v>324</v>
      </c>
      <c r="G26" s="190">
        <v>498</v>
      </c>
      <c r="H26" s="131">
        <v>166</v>
      </c>
      <c r="I26" s="131">
        <v>332</v>
      </c>
      <c r="J26" s="109">
        <v>123</v>
      </c>
      <c r="K26" s="108"/>
      <c r="L26" s="108"/>
      <c r="M26" s="110">
        <v>67</v>
      </c>
      <c r="N26" s="110">
        <v>84</v>
      </c>
      <c r="O26" s="111">
        <v>71</v>
      </c>
      <c r="P26" s="111">
        <v>110</v>
      </c>
      <c r="Q26" s="110"/>
      <c r="R26" s="112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</row>
    <row r="27" spans="1:50" s="23" customFormat="1" ht="16.5" thickBot="1">
      <c r="A27" s="106" t="s">
        <v>327</v>
      </c>
      <c r="B27" s="49" t="s">
        <v>28</v>
      </c>
      <c r="C27" s="106">
        <v>3</v>
      </c>
      <c r="D27" s="106">
        <v>1.2</v>
      </c>
      <c r="E27" s="106"/>
      <c r="F27" s="108" t="s">
        <v>284</v>
      </c>
      <c r="G27" s="190">
        <f>H27+I27</f>
        <v>183</v>
      </c>
      <c r="H27" s="131">
        <v>61</v>
      </c>
      <c r="I27" s="131">
        <f>M27+N27+O27+P27+Q27</f>
        <v>122</v>
      </c>
      <c r="J27" s="109">
        <v>91</v>
      </c>
      <c r="K27" s="108"/>
      <c r="L27" s="108"/>
      <c r="M27" s="181">
        <v>31</v>
      </c>
      <c r="N27" s="110">
        <v>48</v>
      </c>
      <c r="O27" s="111">
        <v>43</v>
      </c>
      <c r="P27" s="111"/>
      <c r="Q27" s="112"/>
      <c r="R27" s="112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</row>
    <row r="28" spans="1:50" s="18" customFormat="1" ht="48" customHeight="1" hidden="1" thickBot="1">
      <c r="A28" s="115"/>
      <c r="B28" s="116" t="s">
        <v>65</v>
      </c>
      <c r="C28" s="115"/>
      <c r="D28" s="115"/>
      <c r="E28" s="115"/>
      <c r="F28" s="121"/>
      <c r="G28" s="117"/>
      <c r="H28" s="117"/>
      <c r="I28" s="114">
        <v>389</v>
      </c>
      <c r="J28" s="117"/>
      <c r="K28" s="117"/>
      <c r="L28" s="117"/>
      <c r="M28" s="118"/>
      <c r="N28" s="118"/>
      <c r="O28" s="119"/>
      <c r="P28" s="120"/>
      <c r="Q28" s="118"/>
      <c r="R28" s="118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50" s="17" customFormat="1" ht="45.75" customHeight="1" hidden="1" thickBot="1">
      <c r="A29" s="116"/>
      <c r="B29" s="116" t="s">
        <v>83</v>
      </c>
      <c r="C29" s="116"/>
      <c r="D29" s="116"/>
      <c r="E29" s="116"/>
      <c r="F29" s="121"/>
      <c r="G29" s="121">
        <f>G30+G55+G43</f>
        <v>2016</v>
      </c>
      <c r="H29" s="121"/>
      <c r="I29" s="121">
        <f aca="true" t="shared" si="4" ref="I29:R29">I30+I55+I43</f>
        <v>1548</v>
      </c>
      <c r="J29" s="121">
        <f t="shared" si="4"/>
        <v>448</v>
      </c>
      <c r="K29" s="121">
        <f t="shared" si="4"/>
        <v>0</v>
      </c>
      <c r="L29" s="121">
        <f t="shared" si="4"/>
        <v>144</v>
      </c>
      <c r="M29" s="122">
        <f t="shared" si="4"/>
        <v>91</v>
      </c>
      <c r="N29" s="122">
        <f t="shared" si="4"/>
        <v>103</v>
      </c>
      <c r="O29" s="119">
        <f t="shared" si="4"/>
        <v>164</v>
      </c>
      <c r="P29" s="119">
        <f t="shared" si="4"/>
        <v>484</v>
      </c>
      <c r="Q29" s="122">
        <f t="shared" si="4"/>
        <v>562</v>
      </c>
      <c r="R29" s="122">
        <f t="shared" si="4"/>
        <v>0</v>
      </c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</row>
    <row r="30" spans="1:50" s="13" customFormat="1" ht="27" customHeight="1" hidden="1" thickBot="1">
      <c r="A30" s="123"/>
      <c r="B30" s="123" t="s">
        <v>81</v>
      </c>
      <c r="C30" s="123"/>
      <c r="D30" s="123"/>
      <c r="E30" s="123"/>
      <c r="F30" s="124"/>
      <c r="G30" s="124">
        <f>G33+G41</f>
        <v>810</v>
      </c>
      <c r="H30" s="124"/>
      <c r="I30" s="124">
        <f aca="true" t="shared" si="5" ref="I30:R30">I33+I41</f>
        <v>555</v>
      </c>
      <c r="J30" s="124">
        <f t="shared" si="5"/>
        <v>238</v>
      </c>
      <c r="K30" s="124">
        <f t="shared" si="5"/>
        <v>0</v>
      </c>
      <c r="L30" s="124">
        <f t="shared" si="5"/>
        <v>0</v>
      </c>
      <c r="M30" s="122">
        <f t="shared" si="5"/>
        <v>91</v>
      </c>
      <c r="N30" s="122">
        <f t="shared" si="5"/>
        <v>103</v>
      </c>
      <c r="O30" s="119">
        <f t="shared" si="5"/>
        <v>61</v>
      </c>
      <c r="P30" s="119">
        <f t="shared" si="5"/>
        <v>120</v>
      </c>
      <c r="Q30" s="122">
        <f t="shared" si="5"/>
        <v>36</v>
      </c>
      <c r="R30" s="122">
        <f t="shared" si="5"/>
        <v>0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</row>
    <row r="31" spans="1:50" s="13" customFormat="1" ht="27" customHeight="1" hidden="1" thickBot="1">
      <c r="A31" s="123"/>
      <c r="B31" s="123" t="s">
        <v>82</v>
      </c>
      <c r="C31" s="123"/>
      <c r="D31" s="123"/>
      <c r="E31" s="123"/>
      <c r="F31" s="124"/>
      <c r="G31" s="124">
        <f>G33+G43+G55</f>
        <v>1800</v>
      </c>
      <c r="H31" s="124"/>
      <c r="I31" s="124">
        <f aca="true" t="shared" si="6" ref="I31:R31">I33+I43+I55</f>
        <v>1404</v>
      </c>
      <c r="J31" s="124">
        <f t="shared" si="6"/>
        <v>448</v>
      </c>
      <c r="K31" s="124">
        <f t="shared" si="6"/>
        <v>0</v>
      </c>
      <c r="L31" s="124">
        <f t="shared" si="6"/>
        <v>144</v>
      </c>
      <c r="M31" s="122">
        <f t="shared" si="6"/>
        <v>91</v>
      </c>
      <c r="N31" s="122">
        <f t="shared" si="6"/>
        <v>103</v>
      </c>
      <c r="O31" s="119">
        <f t="shared" si="6"/>
        <v>164</v>
      </c>
      <c r="P31" s="119">
        <f t="shared" si="6"/>
        <v>484</v>
      </c>
      <c r="Q31" s="122">
        <f t="shared" si="6"/>
        <v>562</v>
      </c>
      <c r="R31" s="122">
        <f t="shared" si="6"/>
        <v>0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</row>
    <row r="32" spans="1:50" s="16" customFormat="1" ht="18" customHeight="1" hidden="1" thickBot="1">
      <c r="A32" s="125"/>
      <c r="B32" s="125" t="s">
        <v>70</v>
      </c>
      <c r="C32" s="125"/>
      <c r="D32" s="125"/>
      <c r="E32" s="125"/>
      <c r="F32" s="126"/>
      <c r="G32" s="126"/>
      <c r="H32" s="126"/>
      <c r="I32" s="126"/>
      <c r="J32" s="126">
        <f aca="true" t="shared" si="7" ref="J32:R32">SUM(J37:J40)</f>
        <v>136</v>
      </c>
      <c r="K32" s="126">
        <f t="shared" si="7"/>
        <v>0</v>
      </c>
      <c r="L32" s="126">
        <f t="shared" si="7"/>
        <v>0</v>
      </c>
      <c r="M32" s="122">
        <f t="shared" si="7"/>
        <v>61</v>
      </c>
      <c r="N32" s="122">
        <f t="shared" si="7"/>
        <v>0</v>
      </c>
      <c r="O32" s="119">
        <f t="shared" si="7"/>
        <v>28</v>
      </c>
      <c r="P32" s="119">
        <f t="shared" si="7"/>
        <v>120</v>
      </c>
      <c r="Q32" s="122">
        <f t="shared" si="7"/>
        <v>0</v>
      </c>
      <c r="R32" s="122">
        <f t="shared" si="7"/>
        <v>0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</row>
    <row r="33" spans="1:50" s="60" customFormat="1" ht="16.5" thickBot="1">
      <c r="A33" s="127" t="s">
        <v>29</v>
      </c>
      <c r="B33" s="127" t="s">
        <v>30</v>
      </c>
      <c r="C33" s="127"/>
      <c r="D33" s="127"/>
      <c r="E33" s="127"/>
      <c r="F33" s="128" t="s">
        <v>334</v>
      </c>
      <c r="G33" s="128">
        <f>G34+G35+G36+G37+G38+G39+G40</f>
        <v>594</v>
      </c>
      <c r="H33" s="128">
        <f aca="true" t="shared" si="8" ref="H33:R33">H34+H35+H36+H37+H38+H39+H40</f>
        <v>183</v>
      </c>
      <c r="I33" s="128">
        <f t="shared" si="8"/>
        <v>411</v>
      </c>
      <c r="J33" s="128">
        <f t="shared" si="8"/>
        <v>238</v>
      </c>
      <c r="K33" s="128">
        <f t="shared" si="8"/>
        <v>0</v>
      </c>
      <c r="L33" s="128">
        <f t="shared" si="8"/>
        <v>0</v>
      </c>
      <c r="M33" s="128">
        <f t="shared" si="8"/>
        <v>91</v>
      </c>
      <c r="N33" s="128">
        <f t="shared" si="8"/>
        <v>103</v>
      </c>
      <c r="O33" s="128">
        <f t="shared" si="8"/>
        <v>61</v>
      </c>
      <c r="P33" s="128">
        <f t="shared" si="8"/>
        <v>120</v>
      </c>
      <c r="Q33" s="128">
        <f t="shared" si="8"/>
        <v>36</v>
      </c>
      <c r="R33" s="128">
        <f t="shared" si="8"/>
        <v>0</v>
      </c>
      <c r="S33" s="36">
        <v>133</v>
      </c>
      <c r="T33" s="50">
        <f>I33-S33</f>
        <v>278</v>
      </c>
      <c r="U33" s="36" t="s">
        <v>188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20" s="36" customFormat="1" ht="16.5" thickBot="1">
      <c r="A34" s="106" t="s">
        <v>200</v>
      </c>
      <c r="B34" s="54" t="s">
        <v>173</v>
      </c>
      <c r="C34" s="129"/>
      <c r="D34" s="129"/>
      <c r="E34" s="129"/>
      <c r="F34" s="130" t="s">
        <v>311</v>
      </c>
      <c r="G34" s="131">
        <f aca="true" t="shared" si="9" ref="G34:G39">H34+I34</f>
        <v>52</v>
      </c>
      <c r="H34" s="131">
        <v>16</v>
      </c>
      <c r="I34" s="131">
        <f>SUM(M34:Q34)</f>
        <v>36</v>
      </c>
      <c r="J34" s="131">
        <v>19</v>
      </c>
      <c r="K34" s="131"/>
      <c r="L34" s="131"/>
      <c r="M34" s="132"/>
      <c r="N34" s="132"/>
      <c r="O34" s="133"/>
      <c r="P34" s="133"/>
      <c r="Q34" s="132">
        <v>36</v>
      </c>
      <c r="R34" s="135"/>
      <c r="T34" s="50"/>
    </row>
    <row r="35" spans="1:20" s="36" customFormat="1" ht="16.5" thickBot="1">
      <c r="A35" s="106" t="s">
        <v>201</v>
      </c>
      <c r="B35" s="54" t="s">
        <v>85</v>
      </c>
      <c r="C35" s="129"/>
      <c r="D35" s="129"/>
      <c r="E35" s="129"/>
      <c r="F35" s="130" t="s">
        <v>216</v>
      </c>
      <c r="G35" s="131">
        <f t="shared" si="9"/>
        <v>127</v>
      </c>
      <c r="H35" s="131">
        <v>37</v>
      </c>
      <c r="I35" s="131">
        <f aca="true" t="shared" si="10" ref="I35:I40">SUM(M35:Q35)</f>
        <v>90</v>
      </c>
      <c r="J35" s="131">
        <v>42</v>
      </c>
      <c r="K35" s="131"/>
      <c r="L35" s="131"/>
      <c r="M35" s="132">
        <v>30</v>
      </c>
      <c r="N35" s="132">
        <v>60</v>
      </c>
      <c r="O35" s="133"/>
      <c r="P35" s="134"/>
      <c r="Q35" s="135"/>
      <c r="R35" s="135"/>
      <c r="S35" s="177">
        <v>41</v>
      </c>
      <c r="T35" s="187"/>
    </row>
    <row r="36" spans="1:21" s="36" customFormat="1" ht="16.5" thickBot="1">
      <c r="A36" s="106" t="s">
        <v>202</v>
      </c>
      <c r="B36" s="54" t="s">
        <v>174</v>
      </c>
      <c r="C36" s="129"/>
      <c r="D36" s="129"/>
      <c r="E36" s="129"/>
      <c r="F36" s="130" t="s">
        <v>325</v>
      </c>
      <c r="G36" s="131">
        <f t="shared" si="9"/>
        <v>111</v>
      </c>
      <c r="H36" s="131">
        <v>35</v>
      </c>
      <c r="I36" s="131">
        <f t="shared" si="10"/>
        <v>76</v>
      </c>
      <c r="J36" s="131">
        <v>41</v>
      </c>
      <c r="K36" s="131"/>
      <c r="L36" s="131"/>
      <c r="M36" s="132"/>
      <c r="N36" s="132">
        <v>43</v>
      </c>
      <c r="O36" s="133">
        <v>33</v>
      </c>
      <c r="P36" s="134"/>
      <c r="Q36" s="135"/>
      <c r="R36" s="135"/>
      <c r="S36" s="177">
        <v>27</v>
      </c>
      <c r="U36" s="36">
        <f>T33*0.5</f>
        <v>139</v>
      </c>
    </row>
    <row r="37" spans="1:50" s="2" customFormat="1" ht="24" customHeight="1" thickBot="1">
      <c r="A37" s="106" t="s">
        <v>203</v>
      </c>
      <c r="B37" s="54" t="s">
        <v>175</v>
      </c>
      <c r="C37" s="106"/>
      <c r="D37" s="106"/>
      <c r="E37" s="106"/>
      <c r="F37" s="108" t="s">
        <v>311</v>
      </c>
      <c r="G37" s="131">
        <f t="shared" si="9"/>
        <v>86</v>
      </c>
      <c r="H37" s="109">
        <v>25</v>
      </c>
      <c r="I37" s="131">
        <f t="shared" si="10"/>
        <v>61</v>
      </c>
      <c r="J37" s="109">
        <v>61</v>
      </c>
      <c r="K37" s="109"/>
      <c r="L37" s="109"/>
      <c r="M37" s="110">
        <v>61</v>
      </c>
      <c r="N37" s="110"/>
      <c r="O37" s="181"/>
      <c r="P37" s="181"/>
      <c r="Q37" s="110"/>
      <c r="R37" s="110"/>
      <c r="S37" s="178">
        <v>25</v>
      </c>
      <c r="T37" s="187"/>
      <c r="U37" s="187"/>
      <c r="V37" s="187">
        <v>144</v>
      </c>
      <c r="W37" s="187">
        <v>100</v>
      </c>
      <c r="X37" s="187"/>
      <c r="Y37" s="187"/>
      <c r="Z37" s="187"/>
      <c r="AA37" s="187"/>
      <c r="AB37" s="187"/>
      <c r="AC37" s="187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</row>
    <row r="38" spans="1:50" s="2" customFormat="1" ht="16.5" thickBot="1">
      <c r="A38" s="106" t="s">
        <v>204</v>
      </c>
      <c r="B38" s="54" t="s">
        <v>84</v>
      </c>
      <c r="C38" s="106"/>
      <c r="D38" s="106"/>
      <c r="E38" s="106"/>
      <c r="F38" s="108" t="s">
        <v>311</v>
      </c>
      <c r="G38" s="131">
        <f t="shared" si="9"/>
        <v>72</v>
      </c>
      <c r="H38" s="109">
        <v>22</v>
      </c>
      <c r="I38" s="131">
        <f t="shared" si="10"/>
        <v>50</v>
      </c>
      <c r="J38" s="109">
        <v>25</v>
      </c>
      <c r="K38" s="109"/>
      <c r="L38" s="109"/>
      <c r="M38" s="110"/>
      <c r="N38" s="110"/>
      <c r="O38" s="111"/>
      <c r="P38" s="111">
        <v>50</v>
      </c>
      <c r="Q38" s="110"/>
      <c r="R38" s="110"/>
      <c r="S38" s="178">
        <v>14</v>
      </c>
      <c r="T38" s="187"/>
      <c r="U38" s="187"/>
      <c r="V38" s="187">
        <v>72</v>
      </c>
      <c r="W38" s="187">
        <f>V38/V37</f>
        <v>0.5</v>
      </c>
      <c r="X38" s="187"/>
      <c r="Y38" s="187"/>
      <c r="Z38" s="187"/>
      <c r="AA38" s="187"/>
      <c r="AB38" s="187"/>
      <c r="AC38" s="187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</row>
    <row r="39" spans="1:50" s="2" customFormat="1" ht="38.25" customHeight="1" thickBot="1">
      <c r="A39" s="106" t="s">
        <v>205</v>
      </c>
      <c r="B39" s="54" t="s">
        <v>238</v>
      </c>
      <c r="C39" s="106"/>
      <c r="D39" s="106"/>
      <c r="E39" s="106"/>
      <c r="F39" s="108" t="s">
        <v>309</v>
      </c>
      <c r="G39" s="131">
        <f t="shared" si="9"/>
        <v>92</v>
      </c>
      <c r="H39" s="109">
        <v>30</v>
      </c>
      <c r="I39" s="131">
        <f t="shared" si="10"/>
        <v>62</v>
      </c>
      <c r="J39" s="109">
        <v>32</v>
      </c>
      <c r="K39" s="109"/>
      <c r="L39" s="109"/>
      <c r="M39" s="110"/>
      <c r="N39" s="110"/>
      <c r="O39" s="111">
        <v>28</v>
      </c>
      <c r="P39" s="111">
        <v>34</v>
      </c>
      <c r="Q39" s="110"/>
      <c r="R39" s="110"/>
      <c r="S39" s="178">
        <v>26</v>
      </c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</row>
    <row r="40" spans="1:50" s="2" customFormat="1" ht="17.25" customHeight="1" thickBot="1">
      <c r="A40" s="106" t="s">
        <v>206</v>
      </c>
      <c r="B40" s="54" t="s">
        <v>32</v>
      </c>
      <c r="C40" s="106"/>
      <c r="D40" s="106"/>
      <c r="E40" s="106"/>
      <c r="F40" s="108" t="s">
        <v>330</v>
      </c>
      <c r="G40" s="131">
        <f>H40+I40</f>
        <v>54</v>
      </c>
      <c r="H40" s="109">
        <v>18</v>
      </c>
      <c r="I40" s="131">
        <f t="shared" si="10"/>
        <v>36</v>
      </c>
      <c r="J40" s="109">
        <v>18</v>
      </c>
      <c r="K40" s="109"/>
      <c r="L40" s="109"/>
      <c r="M40" s="110"/>
      <c r="N40" s="110"/>
      <c r="O40" s="111"/>
      <c r="P40" s="181">
        <v>36</v>
      </c>
      <c r="Q40" s="110"/>
      <c r="R40" s="110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</row>
    <row r="41" spans="1:50" s="18" customFormat="1" ht="32.25" customHeight="1" hidden="1" thickBot="1">
      <c r="A41" s="116"/>
      <c r="B41" s="116" t="s">
        <v>31</v>
      </c>
      <c r="C41" s="115"/>
      <c r="D41" s="115"/>
      <c r="E41" s="115"/>
      <c r="F41" s="121"/>
      <c r="G41" s="114">
        <v>216</v>
      </c>
      <c r="H41" s="136"/>
      <c r="I41" s="114">
        <v>144</v>
      </c>
      <c r="J41" s="117"/>
      <c r="K41" s="117"/>
      <c r="L41" s="117"/>
      <c r="M41" s="118"/>
      <c r="N41" s="118"/>
      <c r="O41" s="120"/>
      <c r="P41" s="119"/>
      <c r="Q41" s="122"/>
      <c r="R41" s="118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</row>
    <row r="42" spans="1:50" s="15" customFormat="1" ht="30.75" customHeight="1" hidden="1" thickBot="1">
      <c r="A42" s="137"/>
      <c r="B42" s="137" t="s">
        <v>71</v>
      </c>
      <c r="C42" s="137"/>
      <c r="D42" s="137"/>
      <c r="E42" s="137"/>
      <c r="F42" s="138"/>
      <c r="G42" s="138"/>
      <c r="H42" s="138"/>
      <c r="I42" s="138" t="e">
        <f aca="true" t="shared" si="11" ref="I42:Q42">I44+I45+I46+I55</f>
        <v>#REF!</v>
      </c>
      <c r="J42" s="138" t="e">
        <f t="shared" si="11"/>
        <v>#REF!</v>
      </c>
      <c r="K42" s="138" t="e">
        <f t="shared" si="11"/>
        <v>#REF!</v>
      </c>
      <c r="L42" s="138" t="e">
        <f t="shared" si="11"/>
        <v>#REF!</v>
      </c>
      <c r="M42" s="122" t="e">
        <f t="shared" si="11"/>
        <v>#REF!</v>
      </c>
      <c r="N42" s="122" t="e">
        <f t="shared" si="11"/>
        <v>#REF!</v>
      </c>
      <c r="O42" s="119" t="e">
        <f t="shared" si="11"/>
        <v>#REF!</v>
      </c>
      <c r="P42" s="119" t="e">
        <f t="shared" si="11"/>
        <v>#REF!</v>
      </c>
      <c r="Q42" s="122" t="e">
        <f t="shared" si="11"/>
        <v>#REF!</v>
      </c>
      <c r="R42" s="122"/>
      <c r="S42" s="90"/>
      <c r="T42" s="90"/>
      <c r="U42" s="90"/>
      <c r="V42" s="90"/>
      <c r="W42" s="90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</row>
    <row r="43" spans="1:50" s="60" customFormat="1" ht="33.75" customHeight="1" thickBot="1">
      <c r="A43" s="127" t="s">
        <v>33</v>
      </c>
      <c r="B43" s="127" t="s">
        <v>34</v>
      </c>
      <c r="C43" s="127"/>
      <c r="D43" s="127"/>
      <c r="E43" s="127"/>
      <c r="F43" s="167" t="str">
        <f>F44</f>
        <v>0з/7дз/4эк</v>
      </c>
      <c r="G43" s="128">
        <f>G44</f>
        <v>1118</v>
      </c>
      <c r="H43" s="128">
        <f aca="true" t="shared" si="12" ref="H43:R43">H44</f>
        <v>169</v>
      </c>
      <c r="I43" s="128">
        <f t="shared" si="12"/>
        <v>949</v>
      </c>
      <c r="J43" s="128">
        <f t="shared" si="12"/>
        <v>170</v>
      </c>
      <c r="K43" s="128">
        <f t="shared" si="12"/>
        <v>0</v>
      </c>
      <c r="L43" s="128">
        <f t="shared" si="12"/>
        <v>144</v>
      </c>
      <c r="M43" s="128">
        <f t="shared" si="12"/>
        <v>0</v>
      </c>
      <c r="N43" s="128">
        <f t="shared" si="12"/>
        <v>0</v>
      </c>
      <c r="O43" s="128">
        <f t="shared" si="12"/>
        <v>103</v>
      </c>
      <c r="P43" s="128">
        <f t="shared" si="12"/>
        <v>338</v>
      </c>
      <c r="Q43" s="128">
        <f t="shared" si="12"/>
        <v>508</v>
      </c>
      <c r="R43" s="128">
        <f t="shared" si="12"/>
        <v>0</v>
      </c>
      <c r="S43" s="189" t="s">
        <v>197</v>
      </c>
      <c r="T43" s="189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s="38" customFormat="1" ht="32.25" thickBot="1">
      <c r="A44" s="139" t="s">
        <v>35</v>
      </c>
      <c r="B44" s="139" t="s">
        <v>69</v>
      </c>
      <c r="C44" s="139"/>
      <c r="D44" s="139"/>
      <c r="E44" s="139"/>
      <c r="F44" s="168" t="s">
        <v>339</v>
      </c>
      <c r="G44" s="140">
        <f>G47+G51</f>
        <v>1118</v>
      </c>
      <c r="H44" s="140">
        <f>H47+H51</f>
        <v>169</v>
      </c>
      <c r="I44" s="140">
        <f>I47+I51</f>
        <v>949</v>
      </c>
      <c r="J44" s="140">
        <f aca="true" t="shared" si="13" ref="J44:P44">J47+J51</f>
        <v>170</v>
      </c>
      <c r="K44" s="140">
        <f t="shared" si="13"/>
        <v>0</v>
      </c>
      <c r="L44" s="140">
        <f t="shared" si="13"/>
        <v>144</v>
      </c>
      <c r="M44" s="140">
        <f t="shared" si="13"/>
        <v>0</v>
      </c>
      <c r="N44" s="140">
        <f t="shared" si="13"/>
        <v>0</v>
      </c>
      <c r="O44" s="140">
        <f t="shared" si="13"/>
        <v>103</v>
      </c>
      <c r="P44" s="140">
        <f t="shared" si="13"/>
        <v>338</v>
      </c>
      <c r="Q44" s="140">
        <f>Q47+Q51</f>
        <v>508</v>
      </c>
      <c r="R44" s="140">
        <f>R48+R52</f>
        <v>0</v>
      </c>
      <c r="S44" s="91">
        <v>326</v>
      </c>
      <c r="T44" s="36">
        <f>I44-S44</f>
        <v>623</v>
      </c>
      <c r="U44" s="36">
        <f>T44+T33</f>
        <v>901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s="14" customFormat="1" ht="19.5" customHeight="1" hidden="1" thickBot="1">
      <c r="A45" s="141"/>
      <c r="B45" s="141" t="s">
        <v>67</v>
      </c>
      <c r="C45" s="141"/>
      <c r="D45" s="141"/>
      <c r="E45" s="141"/>
      <c r="F45" s="169"/>
      <c r="G45" s="283">
        <v>612</v>
      </c>
      <c r="H45" s="142"/>
      <c r="I45" s="142" t="e">
        <f aca="true" t="shared" si="14" ref="I45:I53">SUM(M45:Q45)</f>
        <v>#REF!</v>
      </c>
      <c r="J45" s="142" t="e">
        <f>J49+J53+#REF!</f>
        <v>#REF!</v>
      </c>
      <c r="K45" s="142" t="e">
        <f>K49+K53+#REF!</f>
        <v>#REF!</v>
      </c>
      <c r="L45" s="142" t="e">
        <f>L49+L53+#REF!</f>
        <v>#REF!</v>
      </c>
      <c r="M45" s="142" t="e">
        <f>M49+M53+#REF!</f>
        <v>#REF!</v>
      </c>
      <c r="N45" s="142" t="e">
        <f>N49+N53+#REF!</f>
        <v>#REF!</v>
      </c>
      <c r="O45" s="142" t="e">
        <f>O49+O53+#REF!</f>
        <v>#REF!</v>
      </c>
      <c r="P45" s="142" t="e">
        <f>P49+P53+#REF!</f>
        <v>#REF!</v>
      </c>
      <c r="Q45" s="142" t="e">
        <f>Q49+Q53+#REF!</f>
        <v>#REF!</v>
      </c>
      <c r="R45" s="14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</row>
    <row r="46" spans="1:50" s="37" customFormat="1" ht="29.25" customHeight="1" hidden="1" thickBot="1">
      <c r="A46" s="143"/>
      <c r="B46" s="143" t="s">
        <v>68</v>
      </c>
      <c r="C46" s="143"/>
      <c r="D46" s="143"/>
      <c r="E46" s="143"/>
      <c r="F46" s="170"/>
      <c r="G46" s="283"/>
      <c r="H46" s="144"/>
      <c r="I46" s="144" t="e">
        <f t="shared" si="14"/>
        <v>#REF!</v>
      </c>
      <c r="J46" s="144" t="e">
        <f>J50+J54+#REF!</f>
        <v>#REF!</v>
      </c>
      <c r="K46" s="144" t="e">
        <f>K50+K54+#REF!</f>
        <v>#REF!</v>
      </c>
      <c r="L46" s="144" t="e">
        <f>L50+L54+#REF!</f>
        <v>#REF!</v>
      </c>
      <c r="M46" s="144" t="e">
        <f>M50+M54+#REF!</f>
        <v>#REF!</v>
      </c>
      <c r="N46" s="144" t="e">
        <f>N50+N54+#REF!</f>
        <v>#REF!</v>
      </c>
      <c r="O46" s="144" t="e">
        <f>O50+O54+#REF!</f>
        <v>#REF!</v>
      </c>
      <c r="P46" s="144" t="e">
        <f>P50+P54+#REF!</f>
        <v>#REF!</v>
      </c>
      <c r="Q46" s="144" t="e">
        <f>Q50+Q54+#REF!</f>
        <v>#REF!</v>
      </c>
      <c r="R46" s="144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</row>
    <row r="47" spans="1:50" s="3" customFormat="1" ht="49.5" customHeight="1" thickBot="1">
      <c r="A47" s="113" t="s">
        <v>231</v>
      </c>
      <c r="B47" s="55" t="s">
        <v>232</v>
      </c>
      <c r="C47" s="113"/>
      <c r="D47" s="113"/>
      <c r="E47" s="113"/>
      <c r="F47" s="171" t="s">
        <v>338</v>
      </c>
      <c r="G47" s="114">
        <f aca="true" t="shared" si="15" ref="G47:P47">G48+G49+G50</f>
        <v>771</v>
      </c>
      <c r="H47" s="114">
        <f t="shared" si="15"/>
        <v>101</v>
      </c>
      <c r="I47" s="114">
        <f t="shared" si="15"/>
        <v>670</v>
      </c>
      <c r="J47" s="114">
        <f t="shared" si="15"/>
        <v>102</v>
      </c>
      <c r="K47" s="114">
        <f t="shared" si="15"/>
        <v>0</v>
      </c>
      <c r="L47" s="114">
        <f t="shared" si="15"/>
        <v>144</v>
      </c>
      <c r="M47" s="114">
        <f t="shared" si="15"/>
        <v>0</v>
      </c>
      <c r="N47" s="114">
        <f t="shared" si="15"/>
        <v>0</v>
      </c>
      <c r="O47" s="114">
        <f t="shared" si="15"/>
        <v>103</v>
      </c>
      <c r="P47" s="114">
        <f t="shared" si="15"/>
        <v>338</v>
      </c>
      <c r="Q47" s="114">
        <f>Q48+Q49+Q50</f>
        <v>229</v>
      </c>
      <c r="R47" s="114">
        <f>R48+R49+R50</f>
        <v>0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</row>
    <row r="48" spans="1:50" s="2" customFormat="1" ht="48" thickBot="1">
      <c r="A48" s="106" t="s">
        <v>36</v>
      </c>
      <c r="B48" s="54" t="s">
        <v>235</v>
      </c>
      <c r="C48" s="106"/>
      <c r="D48" s="106"/>
      <c r="E48" s="106"/>
      <c r="F48" s="108" t="s">
        <v>331</v>
      </c>
      <c r="G48" s="109">
        <f>H48+I48</f>
        <v>303</v>
      </c>
      <c r="H48" s="109">
        <v>101</v>
      </c>
      <c r="I48" s="184">
        <f t="shared" si="14"/>
        <v>202</v>
      </c>
      <c r="J48" s="109">
        <v>102</v>
      </c>
      <c r="K48" s="109"/>
      <c r="L48" s="109"/>
      <c r="M48" s="110"/>
      <c r="N48" s="110"/>
      <c r="O48" s="181">
        <v>31</v>
      </c>
      <c r="P48" s="111">
        <v>86</v>
      </c>
      <c r="Q48" s="110">
        <v>85</v>
      </c>
      <c r="R48" s="110"/>
      <c r="S48" s="179">
        <v>11</v>
      </c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</row>
    <row r="49" spans="1:50" s="7" customFormat="1" ht="23.25" customHeight="1" thickBot="1">
      <c r="A49" s="106" t="s">
        <v>233</v>
      </c>
      <c r="B49" s="57" t="s">
        <v>219</v>
      </c>
      <c r="C49" s="106"/>
      <c r="D49" s="106"/>
      <c r="E49" s="106"/>
      <c r="F49" s="108" t="s">
        <v>337</v>
      </c>
      <c r="G49" s="188">
        <f>H49+I49</f>
        <v>216</v>
      </c>
      <c r="H49" s="109">
        <v>0</v>
      </c>
      <c r="I49" s="184">
        <f t="shared" si="14"/>
        <v>216</v>
      </c>
      <c r="J49" s="109"/>
      <c r="K49" s="109"/>
      <c r="L49" s="109"/>
      <c r="M49" s="110"/>
      <c r="N49" s="110"/>
      <c r="O49" s="111">
        <v>36</v>
      </c>
      <c r="P49" s="111">
        <v>108</v>
      </c>
      <c r="Q49" s="110">
        <v>72</v>
      </c>
      <c r="R49" s="110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</row>
    <row r="50" spans="1:50" s="11" customFormat="1" ht="16.5" thickBot="1">
      <c r="A50" s="145" t="s">
        <v>234</v>
      </c>
      <c r="B50" s="146" t="s">
        <v>47</v>
      </c>
      <c r="C50" s="145"/>
      <c r="D50" s="145"/>
      <c r="E50" s="145"/>
      <c r="F50" s="108" t="s">
        <v>337</v>
      </c>
      <c r="G50" s="172">
        <f>H50+I50</f>
        <v>252</v>
      </c>
      <c r="H50" s="172">
        <v>0</v>
      </c>
      <c r="I50" s="172">
        <f t="shared" si="14"/>
        <v>252</v>
      </c>
      <c r="J50" s="147"/>
      <c r="K50" s="147"/>
      <c r="L50" s="147">
        <f>P50</f>
        <v>144</v>
      </c>
      <c r="M50" s="147"/>
      <c r="N50" s="147"/>
      <c r="O50" s="147">
        <v>36</v>
      </c>
      <c r="P50" s="147">
        <v>144</v>
      </c>
      <c r="Q50" s="147">
        <v>72</v>
      </c>
      <c r="R50" s="14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</row>
    <row r="51" spans="1:50" s="3" customFormat="1" ht="41.25" customHeight="1" thickBot="1">
      <c r="A51" s="113" t="s">
        <v>217</v>
      </c>
      <c r="B51" s="56" t="s">
        <v>176</v>
      </c>
      <c r="C51" s="113"/>
      <c r="D51" s="113"/>
      <c r="E51" s="113"/>
      <c r="F51" s="171" t="s">
        <v>336</v>
      </c>
      <c r="G51" s="114">
        <f aca="true" t="shared" si="16" ref="G51:P51">G52+G53+G54</f>
        <v>347</v>
      </c>
      <c r="H51" s="114">
        <f t="shared" si="16"/>
        <v>68</v>
      </c>
      <c r="I51" s="114">
        <f t="shared" si="16"/>
        <v>279</v>
      </c>
      <c r="J51" s="114">
        <f t="shared" si="16"/>
        <v>68</v>
      </c>
      <c r="K51" s="114">
        <f t="shared" si="16"/>
        <v>0</v>
      </c>
      <c r="L51" s="114">
        <f t="shared" si="16"/>
        <v>0</v>
      </c>
      <c r="M51" s="114">
        <f t="shared" si="16"/>
        <v>0</v>
      </c>
      <c r="N51" s="114">
        <f t="shared" si="16"/>
        <v>0</v>
      </c>
      <c r="O51" s="114">
        <f t="shared" si="16"/>
        <v>0</v>
      </c>
      <c r="P51" s="114">
        <f t="shared" si="16"/>
        <v>0</v>
      </c>
      <c r="Q51" s="114">
        <f>Q52+Q53+Q54</f>
        <v>279</v>
      </c>
      <c r="R51" s="114">
        <f>R52+R53+R54</f>
        <v>0</v>
      </c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</row>
    <row r="52" spans="1:50" s="2" customFormat="1" ht="52.5" customHeight="1" thickBot="1">
      <c r="A52" s="106" t="s">
        <v>37</v>
      </c>
      <c r="B52" s="49" t="s">
        <v>177</v>
      </c>
      <c r="C52" s="106"/>
      <c r="D52" s="106"/>
      <c r="E52" s="106"/>
      <c r="F52" s="108" t="s">
        <v>335</v>
      </c>
      <c r="G52" s="109">
        <f>H52+I52</f>
        <v>203</v>
      </c>
      <c r="H52" s="109">
        <v>68</v>
      </c>
      <c r="I52" s="148">
        <f t="shared" si="14"/>
        <v>135</v>
      </c>
      <c r="J52" s="109">
        <v>68</v>
      </c>
      <c r="K52" s="109"/>
      <c r="L52" s="109"/>
      <c r="M52" s="110"/>
      <c r="N52" s="110"/>
      <c r="O52" s="111"/>
      <c r="P52" s="111"/>
      <c r="Q52" s="110">
        <v>135</v>
      </c>
      <c r="R52" s="110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</row>
    <row r="53" spans="1:50" s="7" customFormat="1" ht="16.5" thickBot="1">
      <c r="A53" s="106" t="s">
        <v>218</v>
      </c>
      <c r="B53" s="57" t="s">
        <v>219</v>
      </c>
      <c r="C53" s="106"/>
      <c r="D53" s="106"/>
      <c r="E53" s="106"/>
      <c r="F53" s="108" t="s">
        <v>311</v>
      </c>
      <c r="G53" s="188">
        <f>H53+I53</f>
        <v>72</v>
      </c>
      <c r="H53" s="109">
        <v>0</v>
      </c>
      <c r="I53" s="148">
        <f t="shared" si="14"/>
        <v>72</v>
      </c>
      <c r="J53" s="109"/>
      <c r="K53" s="109"/>
      <c r="L53" s="109"/>
      <c r="M53" s="110"/>
      <c r="N53" s="110"/>
      <c r="O53" s="111"/>
      <c r="P53" s="111"/>
      <c r="Q53" s="110">
        <v>72</v>
      </c>
      <c r="R53" s="110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</row>
    <row r="54" spans="1:50" s="11" customFormat="1" ht="16.5" thickBot="1">
      <c r="A54" s="145" t="s">
        <v>220</v>
      </c>
      <c r="B54" s="146" t="s">
        <v>47</v>
      </c>
      <c r="C54" s="145"/>
      <c r="D54" s="145"/>
      <c r="E54" s="145"/>
      <c r="F54" s="172" t="s">
        <v>332</v>
      </c>
      <c r="G54" s="172">
        <f>H54+I54</f>
        <v>72</v>
      </c>
      <c r="H54" s="172">
        <v>0</v>
      </c>
      <c r="I54" s="147">
        <f>SUM(J54:Q54)</f>
        <v>72</v>
      </c>
      <c r="J54" s="147"/>
      <c r="K54" s="147"/>
      <c r="L54" s="147">
        <f>P54</f>
        <v>0</v>
      </c>
      <c r="M54" s="147"/>
      <c r="N54" s="147"/>
      <c r="O54" s="147"/>
      <c r="P54" s="147"/>
      <c r="Q54" s="147">
        <v>72</v>
      </c>
      <c r="R54" s="14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</row>
    <row r="55" spans="1:18" s="79" customFormat="1" ht="16.5" thickBot="1">
      <c r="A55" s="129" t="s">
        <v>38</v>
      </c>
      <c r="B55" s="129" t="s">
        <v>39</v>
      </c>
      <c r="C55" s="129"/>
      <c r="D55" s="129"/>
      <c r="E55" s="129"/>
      <c r="F55" s="173" t="s">
        <v>333</v>
      </c>
      <c r="G55" s="131">
        <v>88</v>
      </c>
      <c r="H55" s="131">
        <v>44</v>
      </c>
      <c r="I55" s="148">
        <f>SUM(M55:Q55)</f>
        <v>44</v>
      </c>
      <c r="J55" s="131">
        <v>40</v>
      </c>
      <c r="K55" s="131"/>
      <c r="L55" s="131"/>
      <c r="M55" s="110"/>
      <c r="N55" s="110"/>
      <c r="O55" s="131"/>
      <c r="P55" s="131">
        <v>26</v>
      </c>
      <c r="Q55" s="110">
        <v>18</v>
      </c>
      <c r="R55" s="110"/>
    </row>
    <row r="56" spans="1:29" s="80" customFormat="1" ht="16.5" thickBot="1">
      <c r="A56" s="149"/>
      <c r="B56" s="165" t="s">
        <v>66</v>
      </c>
      <c r="C56" s="149"/>
      <c r="D56" s="149"/>
      <c r="E56" s="149"/>
      <c r="F56" s="165" t="s">
        <v>340</v>
      </c>
      <c r="G56" s="185">
        <f>G55+G43+G33+G9</f>
        <v>4878</v>
      </c>
      <c r="H56" s="185">
        <f>H55+H43+H33+H9</f>
        <v>1422</v>
      </c>
      <c r="I56" s="185">
        <f>I55+I43+I33+I9</f>
        <v>3456</v>
      </c>
      <c r="J56" s="150">
        <f>J55+J44+J33+J24+J10+J54+J53+J50+J49</f>
        <v>1292</v>
      </c>
      <c r="K56" s="150">
        <f>K55+K44+K33+K24+K10+K54+K53+K50+K49</f>
        <v>0</v>
      </c>
      <c r="L56" s="150">
        <f>L55+L44+L33+L24+L10+L54+L53+L50+L49</f>
        <v>288</v>
      </c>
      <c r="M56" s="150">
        <f>M55+M44+M33+M24+M10+M54+M53+M50+M49-M64-M65</f>
        <v>595</v>
      </c>
      <c r="N56" s="150">
        <f>N55+N44+N33+N24+N10+N54+N53+N50+N49-N64-N65</f>
        <v>845</v>
      </c>
      <c r="O56" s="150">
        <f>O55+O44+O33+O24+O10+O54+O53+O50+O49-O64-O65</f>
        <v>576</v>
      </c>
      <c r="P56" s="150">
        <f>P55+P44+P33+P24+P10+P54+P53+P50+P49-P64-P65+P61</f>
        <v>828</v>
      </c>
      <c r="Q56" s="150">
        <f>Q55+Q44+Q33+Q24+Q10+Q54+Q53+Q50+Q49-Q64-Q65</f>
        <v>612</v>
      </c>
      <c r="R56" s="150">
        <f>R55+R44+R33+R24+R10+R54+R53+R50+R49</f>
        <v>0</v>
      </c>
      <c r="S56" s="187">
        <f>M56+N56+O56+P56+Q56</f>
        <v>3456</v>
      </c>
      <c r="T56" s="187"/>
      <c r="U56" s="187"/>
      <c r="V56" s="187"/>
      <c r="W56" s="187"/>
      <c r="X56" s="187"/>
      <c r="Y56" s="187"/>
      <c r="Z56" s="187"/>
      <c r="AA56" s="187"/>
      <c r="AB56" s="187"/>
      <c r="AC56" s="187"/>
    </row>
    <row r="57" spans="1:50" s="12" customFormat="1" ht="16.5" customHeight="1" hidden="1" thickBot="1">
      <c r="A57" s="151"/>
      <c r="B57" s="152" t="s">
        <v>73</v>
      </c>
      <c r="C57" s="151"/>
      <c r="D57" s="151"/>
      <c r="E57" s="151"/>
      <c r="F57" s="153"/>
      <c r="G57" s="153"/>
      <c r="H57" s="153"/>
      <c r="I57" s="154" t="e">
        <f>I56/B76</f>
        <v>#DIV/0!</v>
      </c>
      <c r="J57" s="154"/>
      <c r="K57" s="154"/>
      <c r="L57" s="154"/>
      <c r="M57" s="155">
        <f>17*36</f>
        <v>612</v>
      </c>
      <c r="N57" s="155">
        <f>23*36</f>
        <v>828</v>
      </c>
      <c r="O57" s="156">
        <f>17*36</f>
        <v>612</v>
      </c>
      <c r="P57" s="156">
        <f>22*36</f>
        <v>792</v>
      </c>
      <c r="Q57" s="155">
        <f>17*36</f>
        <v>612</v>
      </c>
      <c r="R57" s="155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</row>
    <row r="58" spans="1:50" s="13" customFormat="1" ht="16.5" customHeight="1" hidden="1" thickBot="1">
      <c r="A58" s="123"/>
      <c r="B58" s="157" t="s">
        <v>72</v>
      </c>
      <c r="C58" s="123"/>
      <c r="D58" s="123"/>
      <c r="E58" s="123"/>
      <c r="F58" s="124"/>
      <c r="G58" s="124"/>
      <c r="H58" s="124"/>
      <c r="I58" s="124"/>
      <c r="J58" s="124"/>
      <c r="K58" s="124"/>
      <c r="L58" s="124"/>
      <c r="M58" s="122">
        <f>M56/17</f>
        <v>35</v>
      </c>
      <c r="N58" s="122">
        <f>N56/23</f>
        <v>36.73913043478261</v>
      </c>
      <c r="O58" s="119">
        <f>O56/17</f>
        <v>33.88235294117647</v>
      </c>
      <c r="P58" s="119">
        <f>P56/22</f>
        <v>37.63636363636363</v>
      </c>
      <c r="Q58" s="122">
        <f>Q56/17</f>
        <v>36</v>
      </c>
      <c r="R58" s="122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</row>
    <row r="59" spans="1:50" s="13" customFormat="1" ht="16.5" customHeight="1" hidden="1" thickBot="1">
      <c r="A59" s="123"/>
      <c r="B59" s="157" t="s">
        <v>74</v>
      </c>
      <c r="C59" s="123"/>
      <c r="D59" s="123"/>
      <c r="E59" s="123"/>
      <c r="F59" s="124"/>
      <c r="G59" s="124"/>
      <c r="H59" s="124"/>
      <c r="I59" s="124"/>
      <c r="J59" s="124"/>
      <c r="K59" s="124"/>
      <c r="L59" s="124"/>
      <c r="M59" s="122">
        <f>M56-M57</f>
        <v>-17</v>
      </c>
      <c r="N59" s="122">
        <f>N56-N57</f>
        <v>17</v>
      </c>
      <c r="O59" s="119">
        <f>O56-O57</f>
        <v>-36</v>
      </c>
      <c r="P59" s="119">
        <f>P56-P57</f>
        <v>36</v>
      </c>
      <c r="Q59" s="122">
        <f>Q56-Q57</f>
        <v>0</v>
      </c>
      <c r="R59" s="122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</row>
    <row r="60" spans="1:50" s="6" customFormat="1" ht="32.25" thickBot="1">
      <c r="A60" s="158" t="s">
        <v>48</v>
      </c>
      <c r="B60" s="159" t="s">
        <v>49</v>
      </c>
      <c r="C60" s="160"/>
      <c r="D60" s="160"/>
      <c r="E60" s="160"/>
      <c r="F60" s="174"/>
      <c r="G60" s="161"/>
      <c r="H60" s="161"/>
      <c r="I60" s="162"/>
      <c r="J60" s="162"/>
      <c r="K60" s="162"/>
      <c r="L60" s="162"/>
      <c r="M60" s="162"/>
      <c r="N60" s="162"/>
      <c r="O60" s="162"/>
      <c r="P60" s="162"/>
      <c r="Q60" s="162"/>
      <c r="R60" s="162" t="s">
        <v>185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</row>
    <row r="61" spans="1:19" s="187" customFormat="1" ht="36" customHeight="1" thickBot="1">
      <c r="A61" s="107"/>
      <c r="B61" s="251" t="s">
        <v>313</v>
      </c>
      <c r="C61" s="107"/>
      <c r="D61" s="107"/>
      <c r="E61" s="107"/>
      <c r="F61" s="130"/>
      <c r="G61" s="148">
        <v>52</v>
      </c>
      <c r="H61" s="148">
        <v>17</v>
      </c>
      <c r="I61" s="148">
        <v>35</v>
      </c>
      <c r="J61" s="148"/>
      <c r="K61" s="173"/>
      <c r="L61" s="173"/>
      <c r="M61" s="148"/>
      <c r="N61" s="148"/>
      <c r="O61" s="148"/>
      <c r="P61" s="148">
        <v>35</v>
      </c>
      <c r="Q61" s="173"/>
      <c r="R61" s="173"/>
      <c r="S61" s="89"/>
    </row>
    <row r="62" spans="1:22" s="81" customFormat="1" ht="22.5" customHeight="1" thickBot="1">
      <c r="A62" s="163"/>
      <c r="B62" s="163"/>
      <c r="C62" s="163"/>
      <c r="D62" s="163"/>
      <c r="E62" s="163"/>
      <c r="F62" s="164"/>
      <c r="G62" s="164"/>
      <c r="H62" s="164"/>
      <c r="I62" s="164"/>
      <c r="J62" s="164"/>
      <c r="K62" s="280" t="s">
        <v>75</v>
      </c>
      <c r="L62" s="280"/>
      <c r="M62" s="164"/>
      <c r="N62" s="164"/>
      <c r="O62" s="164"/>
      <c r="P62" s="164"/>
      <c r="Q62" s="164"/>
      <c r="R62" s="164"/>
      <c r="S62" s="81" t="s">
        <v>242</v>
      </c>
      <c r="T62" s="81" t="s">
        <v>243</v>
      </c>
      <c r="U62" s="94" t="s">
        <v>244</v>
      </c>
      <c r="V62" s="81" t="s">
        <v>245</v>
      </c>
    </row>
    <row r="63" spans="1:50" s="2" customFormat="1" ht="28.5" customHeight="1" thickBot="1">
      <c r="A63" s="277" t="s">
        <v>346</v>
      </c>
      <c r="B63" s="277"/>
      <c r="C63" s="277"/>
      <c r="D63" s="277"/>
      <c r="E63" s="277"/>
      <c r="F63" s="277"/>
      <c r="G63" s="277"/>
      <c r="H63" s="277"/>
      <c r="I63" s="278" t="s">
        <v>11</v>
      </c>
      <c r="J63" s="269" t="s">
        <v>186</v>
      </c>
      <c r="K63" s="269"/>
      <c r="L63" s="269"/>
      <c r="M63" s="110">
        <f>M9+M24+M33+M47+M51-M24+M55-M64-M65</f>
        <v>595</v>
      </c>
      <c r="N63" s="110">
        <f>N9+N24+N33+N47+N51-N24+N55-N64-N65</f>
        <v>845</v>
      </c>
      <c r="O63" s="110">
        <f>O9+O24+O33+O47+O51-O24+O55-O64-O65</f>
        <v>504</v>
      </c>
      <c r="P63" s="110">
        <f>P9+P24+P33+P47+P51-P24+P55-P64-P65</f>
        <v>576</v>
      </c>
      <c r="Q63" s="110">
        <f>Q9+Q24+Q33+Q47+Q51-Q24+Q55-Q64-Q65</f>
        <v>324</v>
      </c>
      <c r="R63" s="110">
        <f>R34+R35+R36+R37+R38+R39+R40+R48+R52+R55</f>
        <v>0</v>
      </c>
      <c r="S63" s="187">
        <f>M63+N63+O63+P63+Q63</f>
        <v>2844</v>
      </c>
      <c r="T63" s="187">
        <f>S63/36</f>
        <v>79</v>
      </c>
      <c r="U63" s="47"/>
      <c r="V63" s="187"/>
      <c r="W63" s="187"/>
      <c r="X63" s="187"/>
      <c r="Y63" s="187"/>
      <c r="Z63" s="187"/>
      <c r="AA63" s="187"/>
      <c r="AB63" s="187"/>
      <c r="AC63" s="187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</row>
    <row r="64" spans="1:50" s="2" customFormat="1" ht="33.75" customHeight="1" thickBot="1">
      <c r="A64" s="277"/>
      <c r="B64" s="277"/>
      <c r="C64" s="277"/>
      <c r="D64" s="277"/>
      <c r="E64" s="277"/>
      <c r="F64" s="277"/>
      <c r="G64" s="277"/>
      <c r="H64" s="277"/>
      <c r="I64" s="278"/>
      <c r="J64" s="269" t="s">
        <v>187</v>
      </c>
      <c r="K64" s="269"/>
      <c r="L64" s="269"/>
      <c r="M64" s="110">
        <f aca="true" t="shared" si="17" ref="M64:Q65">M53+M49</f>
        <v>0</v>
      </c>
      <c r="N64" s="110">
        <f t="shared" si="17"/>
        <v>0</v>
      </c>
      <c r="O64" s="111">
        <f t="shared" si="17"/>
        <v>36</v>
      </c>
      <c r="P64" s="111">
        <f t="shared" si="17"/>
        <v>108</v>
      </c>
      <c r="Q64" s="110">
        <f t="shared" si="17"/>
        <v>144</v>
      </c>
      <c r="R64" s="110">
        <f>R53+R49</f>
        <v>0</v>
      </c>
      <c r="S64" s="187">
        <f>M64+N64+O64+P64+Q64</f>
        <v>288</v>
      </c>
      <c r="T64" s="187">
        <f>S64/36</f>
        <v>8</v>
      </c>
      <c r="U64" s="187">
        <f>S64+S65</f>
        <v>612</v>
      </c>
      <c r="V64" s="187">
        <f>U64/36</f>
        <v>17</v>
      </c>
      <c r="W64" s="187"/>
      <c r="X64" s="187"/>
      <c r="Y64" s="187"/>
      <c r="Z64" s="187"/>
      <c r="AA64" s="187"/>
      <c r="AB64" s="187"/>
      <c r="AC64" s="187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</row>
    <row r="65" spans="1:50" s="2" customFormat="1" ht="33" customHeight="1" thickBot="1">
      <c r="A65" s="277"/>
      <c r="B65" s="277"/>
      <c r="C65" s="277"/>
      <c r="D65" s="277"/>
      <c r="E65" s="277"/>
      <c r="F65" s="277"/>
      <c r="G65" s="277"/>
      <c r="H65" s="277"/>
      <c r="I65" s="278"/>
      <c r="J65" s="269" t="s">
        <v>239</v>
      </c>
      <c r="K65" s="269"/>
      <c r="L65" s="269"/>
      <c r="M65" s="110">
        <f t="shared" si="17"/>
        <v>0</v>
      </c>
      <c r="N65" s="110">
        <f t="shared" si="17"/>
        <v>0</v>
      </c>
      <c r="O65" s="111">
        <f t="shared" si="17"/>
        <v>36</v>
      </c>
      <c r="P65" s="111">
        <f t="shared" si="17"/>
        <v>144</v>
      </c>
      <c r="Q65" s="110">
        <f t="shared" si="17"/>
        <v>144</v>
      </c>
      <c r="R65" s="110">
        <f>R46</f>
        <v>0</v>
      </c>
      <c r="S65" s="187">
        <f>M65+N65+O65+P65+Q65</f>
        <v>324</v>
      </c>
      <c r="T65" s="187">
        <f>S65/36</f>
        <v>9</v>
      </c>
      <c r="U65" s="187"/>
      <c r="V65" s="187"/>
      <c r="W65" s="187"/>
      <c r="X65" s="187"/>
      <c r="Y65" s="187"/>
      <c r="Z65" s="187"/>
      <c r="AA65" s="187"/>
      <c r="AB65" s="187"/>
      <c r="AC65" s="187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</row>
    <row r="66" spans="1:50" s="7" customFormat="1" ht="16.5" thickBot="1">
      <c r="A66" s="277"/>
      <c r="B66" s="277"/>
      <c r="C66" s="277"/>
      <c r="D66" s="277"/>
      <c r="E66" s="277"/>
      <c r="F66" s="277"/>
      <c r="G66" s="277"/>
      <c r="H66" s="277"/>
      <c r="I66" s="278"/>
      <c r="J66" s="269" t="s">
        <v>198</v>
      </c>
      <c r="K66" s="269"/>
      <c r="L66" s="269"/>
      <c r="M66" s="110">
        <v>0</v>
      </c>
      <c r="N66" s="110">
        <v>2</v>
      </c>
      <c r="O66" s="111">
        <v>1</v>
      </c>
      <c r="P66" s="111">
        <v>2</v>
      </c>
      <c r="Q66" s="110">
        <v>4</v>
      </c>
      <c r="R66" s="110"/>
      <c r="S66" s="94">
        <f>SUM(M66:R66)</f>
        <v>9</v>
      </c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</row>
    <row r="67" spans="1:50" s="2" customFormat="1" ht="16.5" thickBot="1">
      <c r="A67" s="277"/>
      <c r="B67" s="277"/>
      <c r="C67" s="277"/>
      <c r="D67" s="277"/>
      <c r="E67" s="277"/>
      <c r="F67" s="277"/>
      <c r="G67" s="277"/>
      <c r="H67" s="277"/>
      <c r="I67" s="278"/>
      <c r="J67" s="269" t="s">
        <v>199</v>
      </c>
      <c r="K67" s="269"/>
      <c r="L67" s="269"/>
      <c r="M67" s="110">
        <v>1</v>
      </c>
      <c r="N67" s="110">
        <v>8</v>
      </c>
      <c r="O67" s="111">
        <v>3</v>
      </c>
      <c r="P67" s="111">
        <v>7</v>
      </c>
      <c r="Q67" s="110">
        <v>7</v>
      </c>
      <c r="R67" s="110">
        <v>0</v>
      </c>
      <c r="S67" s="94">
        <f>SUM(M67:R67)</f>
        <v>26</v>
      </c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</row>
    <row r="68" spans="1:50" s="2" customFormat="1" ht="16.5" thickBot="1">
      <c r="A68" s="277"/>
      <c r="B68" s="277"/>
      <c r="C68" s="277"/>
      <c r="D68" s="277"/>
      <c r="E68" s="277"/>
      <c r="F68" s="277"/>
      <c r="G68" s="277"/>
      <c r="H68" s="277"/>
      <c r="I68" s="278"/>
      <c r="J68" s="269" t="s">
        <v>3</v>
      </c>
      <c r="K68" s="269"/>
      <c r="L68" s="269"/>
      <c r="M68" s="110">
        <v>0</v>
      </c>
      <c r="N68" s="110">
        <v>0</v>
      </c>
      <c r="O68" s="111">
        <v>0</v>
      </c>
      <c r="P68" s="111">
        <v>0</v>
      </c>
      <c r="Q68" s="110">
        <v>0</v>
      </c>
      <c r="R68" s="110">
        <v>0</v>
      </c>
      <c r="S68" s="94">
        <f>SUM(M68:R68)</f>
        <v>0</v>
      </c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</row>
    <row r="69" spans="2:22" s="82" customFormat="1" ht="15">
      <c r="B69" s="83"/>
      <c r="F69" s="175"/>
      <c r="G69" s="84"/>
      <c r="H69" s="84"/>
      <c r="I69" s="85"/>
      <c r="J69" s="85"/>
      <c r="K69" s="85"/>
      <c r="L69" s="85"/>
      <c r="M69" s="85">
        <f>M63+M64+M65</f>
        <v>595</v>
      </c>
      <c r="N69" s="85">
        <f>N63+N64+N65</f>
        <v>845</v>
      </c>
      <c r="O69" s="85">
        <f>O63+O64+O65</f>
        <v>576</v>
      </c>
      <c r="P69" s="85">
        <f>P63+P64+P65</f>
        <v>828</v>
      </c>
      <c r="Q69" s="85">
        <f>Q63+Q64+Q65</f>
        <v>612</v>
      </c>
      <c r="S69" s="85">
        <f>M69+N69+O69+P69+Q69</f>
        <v>3456</v>
      </c>
      <c r="T69" s="85">
        <f>S69/36</f>
        <v>96</v>
      </c>
      <c r="V69" s="82">
        <f>S63+S64+S65</f>
        <v>3456</v>
      </c>
    </row>
    <row r="70" spans="2:20" s="82" customFormat="1" ht="15">
      <c r="B70" s="83"/>
      <c r="F70" s="175"/>
      <c r="G70" s="84"/>
      <c r="H70" s="84"/>
      <c r="I70" s="85"/>
      <c r="J70" s="85"/>
      <c r="K70" s="85"/>
      <c r="L70" s="85"/>
      <c r="M70" s="85">
        <f>M63/35</f>
        <v>17</v>
      </c>
      <c r="N70" s="85">
        <f>N63/35</f>
        <v>24.142857142857142</v>
      </c>
      <c r="O70" s="85">
        <f>O63/36</f>
        <v>14</v>
      </c>
      <c r="P70" s="85">
        <f>P63/36</f>
        <v>16</v>
      </c>
      <c r="Q70" s="85">
        <f>Q63/36</f>
        <v>9</v>
      </c>
      <c r="R70" s="85">
        <f>R63/36</f>
        <v>0</v>
      </c>
      <c r="S70" s="85">
        <f>SUM(M70:R70)</f>
        <v>80.14285714285714</v>
      </c>
      <c r="T70" s="186" t="s">
        <v>247</v>
      </c>
    </row>
    <row r="71" spans="2:18" s="82" customFormat="1" ht="15">
      <c r="B71" s="83"/>
      <c r="F71" s="175"/>
      <c r="G71" s="84"/>
      <c r="H71" s="84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2:18" s="82" customFormat="1" ht="15">
      <c r="B72" s="83"/>
      <c r="F72" s="175"/>
      <c r="G72" s="84"/>
      <c r="H72" s="84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2:12" s="82" customFormat="1" ht="15">
      <c r="B73" s="83"/>
      <c r="F73" s="175"/>
      <c r="G73" s="84"/>
      <c r="H73" s="84"/>
      <c r="I73" s="85"/>
      <c r="J73" s="85"/>
      <c r="K73" s="85"/>
      <c r="L73" s="85"/>
    </row>
    <row r="74" spans="2:18" s="82" customFormat="1" ht="15">
      <c r="B74" s="83"/>
      <c r="F74" s="175"/>
      <c r="G74" s="84"/>
      <c r="H74" s="84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s="82" customFormat="1" ht="15">
      <c r="A75" s="86"/>
      <c r="B75" s="86"/>
      <c r="F75" s="175"/>
      <c r="G75" s="84"/>
      <c r="H75" s="84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s="82" customFormat="1" ht="15">
      <c r="A76" s="87"/>
      <c r="B76" s="86"/>
      <c r="F76" s="175"/>
      <c r="G76" s="84"/>
      <c r="H76" s="84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2:18" s="82" customFormat="1" ht="15">
      <c r="B77" s="83"/>
      <c r="F77" s="175"/>
      <c r="G77" s="84"/>
      <c r="H77" s="84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2:18" s="82" customFormat="1" ht="15">
      <c r="B78" s="83"/>
      <c r="F78" s="175"/>
      <c r="G78" s="84"/>
      <c r="H78" s="84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2:18" s="82" customFormat="1" ht="15">
      <c r="B79" s="83"/>
      <c r="F79" s="175"/>
      <c r="G79" s="84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2:18" s="82" customFormat="1" ht="15">
      <c r="B80" s="83"/>
      <c r="F80" s="175"/>
      <c r="G80" s="84"/>
      <c r="H80" s="84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2:18" s="82" customFormat="1" ht="15">
      <c r="B81" s="83"/>
      <c r="F81" s="175"/>
      <c r="G81" s="84"/>
      <c r="H81" s="84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s="82" customFormat="1" ht="15">
      <c r="B82" s="83"/>
      <c r="F82" s="175"/>
      <c r="G82" s="84"/>
      <c r="H82" s="84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2:18" s="82" customFormat="1" ht="15">
      <c r="B83" s="83"/>
      <c r="F83" s="175"/>
      <c r="G83" s="84"/>
      <c r="H83" s="84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2:18" s="82" customFormat="1" ht="15">
      <c r="B84" s="83"/>
      <c r="F84" s="175"/>
      <c r="G84" s="84"/>
      <c r="H84" s="84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2:18" s="82" customFormat="1" ht="15">
      <c r="B85" s="83"/>
      <c r="F85" s="175"/>
      <c r="G85" s="84"/>
      <c r="H85" s="84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2:18" s="82" customFormat="1" ht="15">
      <c r="B86" s="83"/>
      <c r="F86" s="175"/>
      <c r="G86" s="84"/>
      <c r="H86" s="84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2:18" s="82" customFormat="1" ht="15">
      <c r="B87" s="83"/>
      <c r="F87" s="175"/>
      <c r="G87" s="84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2:18" s="82" customFormat="1" ht="15">
      <c r="B88" s="83"/>
      <c r="F88" s="175"/>
      <c r="G88" s="84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2:18" s="82" customFormat="1" ht="15">
      <c r="B89" s="83"/>
      <c r="F89" s="175"/>
      <c r="G89" s="84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s="82" customFormat="1" ht="15">
      <c r="B90" s="83"/>
      <c r="F90" s="175"/>
      <c r="G90" s="84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s="82" customFormat="1" ht="15">
      <c r="B91" s="83"/>
      <c r="F91" s="175"/>
      <c r="G91" s="84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s="82" customFormat="1" ht="15">
      <c r="B92" s="83"/>
      <c r="F92" s="175"/>
      <c r="G92" s="84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s="82" customFormat="1" ht="15">
      <c r="B93" s="83"/>
      <c r="F93" s="175"/>
      <c r="G93" s="84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2:18" s="82" customFormat="1" ht="15">
      <c r="B94" s="83"/>
      <c r="F94" s="175"/>
      <c r="G94" s="84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2:18" s="82" customFormat="1" ht="15">
      <c r="B95" s="83"/>
      <c r="F95" s="175"/>
      <c r="G95" s="84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2:18" s="82" customFormat="1" ht="15">
      <c r="B96" s="83"/>
      <c r="F96" s="175"/>
      <c r="G96" s="84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2:18" s="82" customFormat="1" ht="15">
      <c r="B97" s="83"/>
      <c r="F97" s="175"/>
      <c r="G97" s="84"/>
      <c r="H97" s="84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2:18" s="82" customFormat="1" ht="15">
      <c r="B98" s="83"/>
      <c r="F98" s="175"/>
      <c r="G98" s="84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2:18" s="82" customFormat="1" ht="15">
      <c r="B99" s="83"/>
      <c r="F99" s="175"/>
      <c r="G99" s="84"/>
      <c r="H99" s="84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2:18" s="82" customFormat="1" ht="15">
      <c r="B100" s="83"/>
      <c r="F100" s="175"/>
      <c r="G100" s="84"/>
      <c r="H100" s="84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2:18" s="82" customFormat="1" ht="15">
      <c r="B101" s="83"/>
      <c r="F101" s="175"/>
      <c r="G101" s="84"/>
      <c r="H101" s="84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2:18" s="82" customFormat="1" ht="15">
      <c r="B102" s="83"/>
      <c r="F102" s="175"/>
      <c r="G102" s="84"/>
      <c r="H102" s="84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2:18" s="82" customFormat="1" ht="15">
      <c r="B103" s="83"/>
      <c r="F103" s="175"/>
      <c r="G103" s="84"/>
      <c r="H103" s="84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2:18" s="82" customFormat="1" ht="15">
      <c r="B104" s="83"/>
      <c r="F104" s="175"/>
      <c r="G104" s="84"/>
      <c r="H104" s="84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2:18" s="82" customFormat="1" ht="15">
      <c r="B105" s="83"/>
      <c r="F105" s="175"/>
      <c r="G105" s="84"/>
      <c r="H105" s="84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2:18" s="82" customFormat="1" ht="15">
      <c r="B106" s="83"/>
      <c r="F106" s="175"/>
      <c r="G106" s="84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2:18" s="82" customFormat="1" ht="15">
      <c r="B107" s="83"/>
      <c r="F107" s="175"/>
      <c r="G107" s="84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2:18" s="82" customFormat="1" ht="15">
      <c r="B108" s="83"/>
      <c r="F108" s="175"/>
      <c r="G108" s="84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2:18" s="82" customFormat="1" ht="15">
      <c r="B109" s="83"/>
      <c r="F109" s="175"/>
      <c r="G109" s="84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2:18" s="82" customFormat="1" ht="15">
      <c r="B110" s="83"/>
      <c r="F110" s="175"/>
      <c r="G110" s="84"/>
      <c r="H110" s="84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2:18" s="82" customFormat="1" ht="15">
      <c r="B111" s="83"/>
      <c r="F111" s="175"/>
      <c r="G111" s="84"/>
      <c r="H111" s="84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2:18" s="82" customFormat="1" ht="15">
      <c r="B112" s="83"/>
      <c r="F112" s="175"/>
      <c r="G112" s="84"/>
      <c r="H112" s="84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2:18" s="82" customFormat="1" ht="15">
      <c r="B113" s="83"/>
      <c r="F113" s="175"/>
      <c r="G113" s="84"/>
      <c r="H113" s="84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2:18" s="82" customFormat="1" ht="15">
      <c r="B114" s="83"/>
      <c r="F114" s="175"/>
      <c r="G114" s="84"/>
      <c r="H114" s="84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2:18" s="82" customFormat="1" ht="15">
      <c r="B115" s="83"/>
      <c r="F115" s="175"/>
      <c r="G115" s="84"/>
      <c r="H115" s="84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2:18" s="82" customFormat="1" ht="15">
      <c r="B116" s="83"/>
      <c r="F116" s="175"/>
      <c r="G116" s="84"/>
      <c r="H116" s="84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2:18" s="82" customFormat="1" ht="15">
      <c r="B117" s="83"/>
      <c r="F117" s="175"/>
      <c r="G117" s="84"/>
      <c r="H117" s="84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2:18" s="82" customFormat="1" ht="15">
      <c r="B118" s="83"/>
      <c r="F118" s="175"/>
      <c r="G118" s="84"/>
      <c r="H118" s="84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2:18" s="82" customFormat="1" ht="15">
      <c r="B119" s="83"/>
      <c r="F119" s="175"/>
      <c r="G119" s="84"/>
      <c r="H119" s="84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2:18" s="82" customFormat="1" ht="15">
      <c r="B120" s="83"/>
      <c r="F120" s="175"/>
      <c r="G120" s="84"/>
      <c r="H120" s="84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2:18" s="82" customFormat="1" ht="15">
      <c r="B121" s="83"/>
      <c r="F121" s="175"/>
      <c r="G121" s="84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2:18" s="82" customFormat="1" ht="15">
      <c r="B122" s="83"/>
      <c r="F122" s="175"/>
      <c r="G122" s="84"/>
      <c r="H122" s="84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2:18" s="82" customFormat="1" ht="15">
      <c r="B123" s="83"/>
      <c r="F123" s="175"/>
      <c r="G123" s="84"/>
      <c r="H123" s="84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2:18" s="82" customFormat="1" ht="15">
      <c r="B124" s="83"/>
      <c r="F124" s="175"/>
      <c r="G124" s="84"/>
      <c r="H124" s="84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2:18" s="82" customFormat="1" ht="15">
      <c r="B125" s="83"/>
      <c r="F125" s="175"/>
      <c r="G125" s="84"/>
      <c r="H125" s="84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2:18" s="82" customFormat="1" ht="15">
      <c r="B126" s="83"/>
      <c r="F126" s="175"/>
      <c r="G126" s="84"/>
      <c r="H126" s="84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2:18" s="82" customFormat="1" ht="15">
      <c r="B127" s="83"/>
      <c r="F127" s="175"/>
      <c r="G127" s="84"/>
      <c r="H127" s="84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2:18" s="82" customFormat="1" ht="15">
      <c r="B128" s="83"/>
      <c r="F128" s="175"/>
      <c r="G128" s="84"/>
      <c r="H128" s="84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2:18" s="82" customFormat="1" ht="15">
      <c r="B129" s="83"/>
      <c r="F129" s="175"/>
      <c r="G129" s="84"/>
      <c r="H129" s="84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2:18" s="82" customFormat="1" ht="15">
      <c r="B130" s="83"/>
      <c r="F130" s="175"/>
      <c r="G130" s="84"/>
      <c r="H130" s="84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2:18" s="82" customFormat="1" ht="15">
      <c r="B131" s="83"/>
      <c r="F131" s="175"/>
      <c r="G131" s="84"/>
      <c r="H131" s="84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2:18" s="82" customFormat="1" ht="15">
      <c r="B132" s="83"/>
      <c r="F132" s="175"/>
      <c r="G132" s="84"/>
      <c r="H132" s="84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2:18" s="82" customFormat="1" ht="15">
      <c r="B133" s="83"/>
      <c r="F133" s="175"/>
      <c r="G133" s="84"/>
      <c r="H133" s="84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2:18" s="82" customFormat="1" ht="15">
      <c r="B134" s="83"/>
      <c r="F134" s="175"/>
      <c r="G134" s="84"/>
      <c r="H134" s="84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2:18" s="82" customFormat="1" ht="15">
      <c r="B135" s="83"/>
      <c r="F135" s="175"/>
      <c r="G135" s="84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2:18" s="82" customFormat="1" ht="15">
      <c r="B136" s="83"/>
      <c r="F136" s="175"/>
      <c r="G136" s="84"/>
      <c r="H136" s="84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2:18" s="82" customFormat="1" ht="15">
      <c r="B137" s="83"/>
      <c r="F137" s="175"/>
      <c r="G137" s="84"/>
      <c r="H137" s="84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2:18" s="82" customFormat="1" ht="15">
      <c r="B138" s="83"/>
      <c r="F138" s="175"/>
      <c r="G138" s="84"/>
      <c r="H138" s="84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2:18" s="82" customFormat="1" ht="15">
      <c r="B139" s="83"/>
      <c r="F139" s="175"/>
      <c r="G139" s="84"/>
      <c r="H139" s="84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2:18" s="82" customFormat="1" ht="15">
      <c r="B140" s="83"/>
      <c r="F140" s="175"/>
      <c r="G140" s="84"/>
      <c r="H140" s="84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2:18" s="82" customFormat="1" ht="15">
      <c r="B141" s="83"/>
      <c r="F141" s="175"/>
      <c r="G141" s="84"/>
      <c r="H141" s="84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2:18" s="82" customFormat="1" ht="15">
      <c r="B142" s="83"/>
      <c r="F142" s="175"/>
      <c r="G142" s="84"/>
      <c r="H142" s="84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2:18" s="82" customFormat="1" ht="15">
      <c r="B143" s="83"/>
      <c r="F143" s="175"/>
      <c r="G143" s="84"/>
      <c r="H143" s="84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2:18" s="82" customFormat="1" ht="15">
      <c r="B144" s="83"/>
      <c r="F144" s="175"/>
      <c r="G144" s="84"/>
      <c r="H144" s="84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2:18" s="82" customFormat="1" ht="15">
      <c r="B145" s="83"/>
      <c r="F145" s="175"/>
      <c r="G145" s="84"/>
      <c r="H145" s="84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2:18" s="82" customFormat="1" ht="15">
      <c r="B146" s="83"/>
      <c r="F146" s="175"/>
      <c r="G146" s="84"/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2:18" s="82" customFormat="1" ht="15">
      <c r="B147" s="83"/>
      <c r="F147" s="175"/>
      <c r="G147" s="84"/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2:18" s="82" customFormat="1" ht="15">
      <c r="B148" s="83"/>
      <c r="F148" s="175"/>
      <c r="G148" s="84"/>
      <c r="H148" s="84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2:18" s="82" customFormat="1" ht="15">
      <c r="B149" s="83"/>
      <c r="F149" s="175"/>
      <c r="G149" s="84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2:18" s="82" customFormat="1" ht="15">
      <c r="B150" s="83"/>
      <c r="F150" s="175"/>
      <c r="G150" s="84"/>
      <c r="H150" s="84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2:18" s="82" customFormat="1" ht="15">
      <c r="B151" s="83"/>
      <c r="F151" s="175"/>
      <c r="G151" s="84"/>
      <c r="H151" s="84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2:18" s="82" customFormat="1" ht="15">
      <c r="B152" s="83"/>
      <c r="F152" s="175"/>
      <c r="G152" s="84"/>
      <c r="H152" s="84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2:18" s="82" customFormat="1" ht="15">
      <c r="B153" s="83"/>
      <c r="F153" s="175"/>
      <c r="G153" s="84"/>
      <c r="H153" s="84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2:18" s="82" customFormat="1" ht="15">
      <c r="B154" s="83"/>
      <c r="F154" s="175"/>
      <c r="G154" s="84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2:18" s="82" customFormat="1" ht="15">
      <c r="B155" s="83"/>
      <c r="F155" s="175"/>
      <c r="G155" s="84"/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2:18" s="82" customFormat="1" ht="15">
      <c r="B156" s="83"/>
      <c r="F156" s="175"/>
      <c r="G156" s="84"/>
      <c r="H156" s="84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2:18" s="82" customFormat="1" ht="15">
      <c r="B157" s="83"/>
      <c r="F157" s="175"/>
      <c r="G157" s="84"/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2:18" s="82" customFormat="1" ht="15">
      <c r="B158" s="83"/>
      <c r="F158" s="175"/>
      <c r="G158" s="84"/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2:18" s="82" customFormat="1" ht="15">
      <c r="B159" s="83"/>
      <c r="F159" s="175"/>
      <c r="G159" s="84"/>
      <c r="H159" s="84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2:18" s="82" customFormat="1" ht="15">
      <c r="B160" s="83"/>
      <c r="F160" s="175"/>
      <c r="G160" s="84"/>
      <c r="H160" s="84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2:18" s="82" customFormat="1" ht="15">
      <c r="B161" s="83"/>
      <c r="F161" s="175"/>
      <c r="G161" s="84"/>
      <c r="H161" s="84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2:18" s="82" customFormat="1" ht="15">
      <c r="B162" s="83"/>
      <c r="F162" s="175"/>
      <c r="G162" s="84"/>
      <c r="H162" s="84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2:18" s="82" customFormat="1" ht="15">
      <c r="B163" s="83"/>
      <c r="F163" s="175"/>
      <c r="G163" s="84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2:18" s="82" customFormat="1" ht="15">
      <c r="B164" s="83"/>
      <c r="F164" s="175"/>
      <c r="G164" s="84"/>
      <c r="H164" s="84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2:18" s="82" customFormat="1" ht="15">
      <c r="B165" s="83"/>
      <c r="F165" s="175"/>
      <c r="G165" s="84"/>
      <c r="H165" s="84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2:18" s="82" customFormat="1" ht="15">
      <c r="B166" s="83"/>
      <c r="F166" s="175"/>
      <c r="G166" s="84"/>
      <c r="H166" s="84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2:18" s="82" customFormat="1" ht="15">
      <c r="B167" s="83"/>
      <c r="F167" s="175"/>
      <c r="G167" s="84"/>
      <c r="H167" s="84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2:18" s="82" customFormat="1" ht="15">
      <c r="B168" s="83"/>
      <c r="F168" s="175"/>
      <c r="G168" s="84"/>
      <c r="H168" s="84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2:18" s="82" customFormat="1" ht="15">
      <c r="B169" s="83"/>
      <c r="F169" s="175"/>
      <c r="G169" s="84"/>
      <c r="H169" s="84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2:18" s="82" customFormat="1" ht="15">
      <c r="B170" s="83"/>
      <c r="F170" s="175"/>
      <c r="G170" s="84"/>
      <c r="H170" s="84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2:18" s="82" customFormat="1" ht="15">
      <c r="B171" s="83"/>
      <c r="F171" s="175"/>
      <c r="G171" s="84"/>
      <c r="H171" s="84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2:18" s="82" customFormat="1" ht="15">
      <c r="B172" s="83"/>
      <c r="F172" s="175"/>
      <c r="G172" s="84"/>
      <c r="H172" s="84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2:18" s="82" customFormat="1" ht="15">
      <c r="B173" s="83"/>
      <c r="F173" s="175"/>
      <c r="G173" s="84"/>
      <c r="H173" s="84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2:18" s="82" customFormat="1" ht="15">
      <c r="B174" s="83"/>
      <c r="F174" s="175"/>
      <c r="G174" s="84"/>
      <c r="H174" s="84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2:18" s="82" customFormat="1" ht="15">
      <c r="B175" s="83"/>
      <c r="F175" s="175"/>
      <c r="G175" s="84"/>
      <c r="H175" s="84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2:18" s="82" customFormat="1" ht="15">
      <c r="B176" s="83"/>
      <c r="F176" s="175"/>
      <c r="G176" s="84"/>
      <c r="H176" s="84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2:18" s="82" customFormat="1" ht="15">
      <c r="B177" s="83"/>
      <c r="F177" s="175"/>
      <c r="G177" s="84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2:18" s="82" customFormat="1" ht="15">
      <c r="B178" s="83"/>
      <c r="F178" s="175"/>
      <c r="G178" s="84"/>
      <c r="H178" s="84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2:18" s="82" customFormat="1" ht="15">
      <c r="B179" s="83"/>
      <c r="F179" s="175"/>
      <c r="G179" s="84"/>
      <c r="H179" s="84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2:18" s="82" customFormat="1" ht="15">
      <c r="B180" s="83"/>
      <c r="F180" s="175"/>
      <c r="G180" s="84"/>
      <c r="H180" s="84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2:18" s="82" customFormat="1" ht="15">
      <c r="B181" s="83"/>
      <c r="F181" s="175"/>
      <c r="G181" s="84"/>
      <c r="H181" s="84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2:18" s="82" customFormat="1" ht="15">
      <c r="B182" s="83"/>
      <c r="F182" s="175"/>
      <c r="G182" s="84"/>
      <c r="H182" s="84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2:18" s="82" customFormat="1" ht="15">
      <c r="B183" s="83"/>
      <c r="F183" s="175"/>
      <c r="G183" s="84"/>
      <c r="H183" s="84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2:18" s="82" customFormat="1" ht="15">
      <c r="B184" s="83"/>
      <c r="F184" s="175"/>
      <c r="G184" s="84"/>
      <c r="H184" s="84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2:18" s="82" customFormat="1" ht="15">
      <c r="B185" s="83"/>
      <c r="F185" s="175"/>
      <c r="G185" s="84"/>
      <c r="H185" s="84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2:18" s="82" customFormat="1" ht="15">
      <c r="B186" s="83"/>
      <c r="F186" s="175"/>
      <c r="G186" s="84"/>
      <c r="H186" s="84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2:18" s="82" customFormat="1" ht="15">
      <c r="B187" s="83"/>
      <c r="F187" s="175"/>
      <c r="G187" s="84"/>
      <c r="H187" s="84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2:18" s="82" customFormat="1" ht="15">
      <c r="B188" s="83"/>
      <c r="F188" s="175"/>
      <c r="G188" s="84"/>
      <c r="H188" s="84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2:18" s="82" customFormat="1" ht="15">
      <c r="B189" s="83"/>
      <c r="F189" s="175"/>
      <c r="G189" s="84"/>
      <c r="H189" s="84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2:18" s="82" customFormat="1" ht="15">
      <c r="B190" s="83"/>
      <c r="F190" s="175"/>
      <c r="G190" s="84"/>
      <c r="H190" s="84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2:18" s="82" customFormat="1" ht="15">
      <c r="B191" s="83"/>
      <c r="F191" s="175"/>
      <c r="G191" s="84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2:18" s="82" customFormat="1" ht="15">
      <c r="B192" s="83"/>
      <c r="F192" s="175"/>
      <c r="G192" s="84"/>
      <c r="H192" s="84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2:18" s="82" customFormat="1" ht="15">
      <c r="B193" s="83"/>
      <c r="F193" s="175"/>
      <c r="G193" s="84"/>
      <c r="H193" s="84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2:18" s="82" customFormat="1" ht="15">
      <c r="B194" s="83"/>
      <c r="F194" s="175"/>
      <c r="G194" s="84"/>
      <c r="H194" s="84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2:18" s="82" customFormat="1" ht="15">
      <c r="B195" s="83"/>
      <c r="F195" s="175"/>
      <c r="G195" s="84"/>
      <c r="H195" s="84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2:18" s="82" customFormat="1" ht="15">
      <c r="B196" s="83"/>
      <c r="F196" s="175"/>
      <c r="G196" s="84"/>
      <c r="H196" s="84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2:18" s="82" customFormat="1" ht="15">
      <c r="B197" s="83"/>
      <c r="F197" s="175"/>
      <c r="G197" s="84"/>
      <c r="H197" s="84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2:18" s="82" customFormat="1" ht="15">
      <c r="B198" s="83"/>
      <c r="F198" s="175"/>
      <c r="G198" s="84"/>
      <c r="H198" s="84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2:18" s="82" customFormat="1" ht="15">
      <c r="B199" s="83"/>
      <c r="F199" s="175"/>
      <c r="G199" s="84"/>
      <c r="H199" s="84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2:18" s="82" customFormat="1" ht="15">
      <c r="B200" s="83"/>
      <c r="F200" s="175"/>
      <c r="G200" s="84"/>
      <c r="H200" s="84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2:18" s="82" customFormat="1" ht="15">
      <c r="B201" s="83"/>
      <c r="F201" s="175"/>
      <c r="G201" s="84"/>
      <c r="H201" s="84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2:18" s="82" customFormat="1" ht="15">
      <c r="B202" s="83"/>
      <c r="F202" s="175"/>
      <c r="G202" s="84"/>
      <c r="H202" s="84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2:18" s="82" customFormat="1" ht="15">
      <c r="B203" s="83"/>
      <c r="F203" s="175"/>
      <c r="G203" s="84"/>
      <c r="H203" s="84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2:18" s="82" customFormat="1" ht="15">
      <c r="B204" s="83"/>
      <c r="F204" s="175"/>
      <c r="G204" s="84"/>
      <c r="H204" s="84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2:18" s="82" customFormat="1" ht="15">
      <c r="B205" s="83"/>
      <c r="F205" s="175"/>
      <c r="G205" s="84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2:18" s="82" customFormat="1" ht="15">
      <c r="B206" s="83"/>
      <c r="F206" s="175"/>
      <c r="G206" s="84"/>
      <c r="H206" s="84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2:18" s="82" customFormat="1" ht="15">
      <c r="B207" s="83"/>
      <c r="F207" s="175"/>
      <c r="G207" s="84"/>
      <c r="H207" s="84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2:18" s="82" customFormat="1" ht="15">
      <c r="B208" s="83"/>
      <c r="F208" s="175"/>
      <c r="G208" s="84"/>
      <c r="H208" s="84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2:18" s="82" customFormat="1" ht="15">
      <c r="B209" s="83"/>
      <c r="F209" s="175"/>
      <c r="G209" s="84"/>
      <c r="H209" s="84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2:18" s="82" customFormat="1" ht="15">
      <c r="B210" s="83"/>
      <c r="F210" s="175"/>
      <c r="G210" s="84"/>
      <c r="H210" s="84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2:18" s="82" customFormat="1" ht="15">
      <c r="B211" s="83"/>
      <c r="F211" s="175"/>
      <c r="G211" s="84"/>
      <c r="H211" s="84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2:18" s="82" customFormat="1" ht="15">
      <c r="B212" s="83"/>
      <c r="F212" s="175"/>
      <c r="G212" s="84"/>
      <c r="H212" s="84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2:18" s="82" customFormat="1" ht="15">
      <c r="B213" s="83"/>
      <c r="F213" s="175"/>
      <c r="G213" s="84"/>
      <c r="H213" s="84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2:18" s="82" customFormat="1" ht="15">
      <c r="B214" s="83"/>
      <c r="F214" s="175"/>
      <c r="G214" s="84"/>
      <c r="H214" s="84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2:18" s="82" customFormat="1" ht="15">
      <c r="B215" s="83"/>
      <c r="F215" s="175"/>
      <c r="G215" s="84"/>
      <c r="H215" s="84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2:18" s="82" customFormat="1" ht="15">
      <c r="B216" s="83"/>
      <c r="F216" s="175"/>
      <c r="G216" s="84"/>
      <c r="H216" s="84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2:18" s="82" customFormat="1" ht="15">
      <c r="B217" s="83"/>
      <c r="F217" s="175"/>
      <c r="G217" s="84"/>
      <c r="H217" s="84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2:18" s="82" customFormat="1" ht="15">
      <c r="B218" s="83"/>
      <c r="F218" s="175"/>
      <c r="G218" s="84"/>
      <c r="H218" s="84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2:18" s="82" customFormat="1" ht="15">
      <c r="B219" s="83"/>
      <c r="F219" s="175"/>
      <c r="G219" s="84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2:18" s="82" customFormat="1" ht="15">
      <c r="B220" s="83"/>
      <c r="F220" s="175"/>
      <c r="G220" s="84"/>
      <c r="H220" s="84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2:18" s="82" customFormat="1" ht="15">
      <c r="B221" s="83"/>
      <c r="F221" s="175"/>
      <c r="G221" s="84"/>
      <c r="H221" s="84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2:18" s="82" customFormat="1" ht="15">
      <c r="B222" s="83"/>
      <c r="F222" s="175"/>
      <c r="G222" s="84"/>
      <c r="H222" s="84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2:18" s="82" customFormat="1" ht="15">
      <c r="B223" s="83"/>
      <c r="F223" s="175"/>
      <c r="G223" s="84"/>
      <c r="H223" s="84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2:18" s="82" customFormat="1" ht="15">
      <c r="B224" s="83"/>
      <c r="F224" s="175"/>
      <c r="G224" s="84"/>
      <c r="H224" s="84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2:18" s="82" customFormat="1" ht="15">
      <c r="B225" s="83"/>
      <c r="F225" s="175"/>
      <c r="G225" s="84"/>
      <c r="H225" s="84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2:18" s="82" customFormat="1" ht="15">
      <c r="B226" s="83"/>
      <c r="F226" s="175"/>
      <c r="G226" s="84"/>
      <c r="H226" s="84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2:18" s="82" customFormat="1" ht="15">
      <c r="B227" s="83"/>
      <c r="F227" s="175"/>
      <c r="G227" s="84"/>
      <c r="H227" s="84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2:18" s="82" customFormat="1" ht="15">
      <c r="B228" s="83"/>
      <c r="F228" s="175"/>
      <c r="G228" s="84"/>
      <c r="H228" s="84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2:18" s="82" customFormat="1" ht="15">
      <c r="B229" s="83"/>
      <c r="F229" s="175"/>
      <c r="G229" s="84"/>
      <c r="H229" s="84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2:18" s="82" customFormat="1" ht="15">
      <c r="B230" s="83"/>
      <c r="F230" s="175"/>
      <c r="G230" s="84"/>
      <c r="H230" s="84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2:18" s="82" customFormat="1" ht="15">
      <c r="B231" s="83"/>
      <c r="F231" s="175"/>
      <c r="G231" s="84"/>
      <c r="H231" s="84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2:18" s="82" customFormat="1" ht="15">
      <c r="B232" s="83"/>
      <c r="F232" s="175"/>
      <c r="G232" s="84"/>
      <c r="H232" s="84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2:18" s="82" customFormat="1" ht="15">
      <c r="B233" s="83"/>
      <c r="F233" s="175"/>
      <c r="G233" s="84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2:18" s="82" customFormat="1" ht="15">
      <c r="B234" s="83"/>
      <c r="F234" s="175"/>
      <c r="G234" s="84"/>
      <c r="H234" s="84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2:18" s="82" customFormat="1" ht="15">
      <c r="B235" s="83"/>
      <c r="F235" s="175"/>
      <c r="G235" s="84"/>
      <c r="H235" s="84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2:18" s="82" customFormat="1" ht="15">
      <c r="B236" s="83"/>
      <c r="F236" s="175"/>
      <c r="G236" s="84"/>
      <c r="H236" s="84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2:18" s="82" customFormat="1" ht="15">
      <c r="B237" s="83"/>
      <c r="F237" s="175"/>
      <c r="G237" s="84"/>
      <c r="H237" s="84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2:18" s="82" customFormat="1" ht="15">
      <c r="B238" s="83"/>
      <c r="F238" s="175"/>
      <c r="G238" s="84"/>
      <c r="H238" s="84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2:18" s="82" customFormat="1" ht="15">
      <c r="B239" s="83"/>
      <c r="F239" s="175"/>
      <c r="G239" s="84"/>
      <c r="H239" s="84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2:18" s="82" customFormat="1" ht="15">
      <c r="B240" s="83"/>
      <c r="F240" s="175"/>
      <c r="G240" s="84"/>
      <c r="H240" s="84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2:18" s="82" customFormat="1" ht="15">
      <c r="B241" s="83"/>
      <c r="F241" s="175"/>
      <c r="G241" s="84"/>
      <c r="H241" s="84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2:18" s="82" customFormat="1" ht="15">
      <c r="B242" s="83"/>
      <c r="F242" s="175"/>
      <c r="G242" s="84"/>
      <c r="H242" s="84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2:18" s="82" customFormat="1" ht="15">
      <c r="B243" s="83"/>
      <c r="F243" s="175"/>
      <c r="G243" s="84"/>
      <c r="H243" s="84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2:18" s="82" customFormat="1" ht="15">
      <c r="B244" s="83"/>
      <c r="F244" s="175"/>
      <c r="G244" s="84"/>
      <c r="H244" s="84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2:18" s="82" customFormat="1" ht="15">
      <c r="B245" s="83"/>
      <c r="F245" s="175"/>
      <c r="G245" s="84"/>
      <c r="H245" s="84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2:18" s="82" customFormat="1" ht="15">
      <c r="B246" s="83"/>
      <c r="F246" s="175"/>
      <c r="G246" s="84"/>
      <c r="H246" s="84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2:18" s="82" customFormat="1" ht="15">
      <c r="B247" s="83"/>
      <c r="F247" s="175"/>
      <c r="G247" s="84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2:18" s="82" customFormat="1" ht="15">
      <c r="B248" s="83"/>
      <c r="F248" s="175"/>
      <c r="G248" s="84"/>
      <c r="H248" s="84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2:18" s="82" customFormat="1" ht="15">
      <c r="B249" s="83"/>
      <c r="F249" s="175"/>
      <c r="G249" s="84"/>
      <c r="H249" s="84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2:18" s="82" customFormat="1" ht="15">
      <c r="B250" s="83"/>
      <c r="F250" s="175"/>
      <c r="G250" s="84"/>
      <c r="H250" s="84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2:18" s="82" customFormat="1" ht="15">
      <c r="B251" s="83"/>
      <c r="F251" s="175"/>
      <c r="G251" s="84"/>
      <c r="H251" s="84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2:18" s="82" customFormat="1" ht="15">
      <c r="B252" s="83"/>
      <c r="F252" s="175"/>
      <c r="G252" s="84"/>
      <c r="H252" s="84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2:18" s="82" customFormat="1" ht="15">
      <c r="B253" s="83"/>
      <c r="F253" s="175"/>
      <c r="G253" s="84"/>
      <c r="H253" s="84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2:18" s="82" customFormat="1" ht="15">
      <c r="B254" s="83"/>
      <c r="F254" s="175"/>
      <c r="G254" s="84"/>
      <c r="H254" s="84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2:18" s="82" customFormat="1" ht="15">
      <c r="B255" s="83"/>
      <c r="F255" s="175"/>
      <c r="G255" s="84"/>
      <c r="H255" s="84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2:18" s="82" customFormat="1" ht="15">
      <c r="B256" s="83"/>
      <c r="F256" s="175"/>
      <c r="G256" s="84"/>
      <c r="H256" s="84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2:18" s="82" customFormat="1" ht="15">
      <c r="B257" s="83"/>
      <c r="F257" s="175"/>
      <c r="G257" s="84"/>
      <c r="H257" s="84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2:18" s="82" customFormat="1" ht="15">
      <c r="B258" s="83"/>
      <c r="F258" s="175"/>
      <c r="G258" s="84"/>
      <c r="H258" s="84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2:18" s="82" customFormat="1" ht="15">
      <c r="B259" s="83"/>
      <c r="F259" s="175"/>
      <c r="G259" s="84"/>
      <c r="H259" s="84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2:18" s="82" customFormat="1" ht="15">
      <c r="B260" s="83"/>
      <c r="F260" s="175"/>
      <c r="G260" s="84"/>
      <c r="H260" s="84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2:18" s="82" customFormat="1" ht="15">
      <c r="B261" s="83"/>
      <c r="F261" s="175"/>
      <c r="G261" s="84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2:18" s="82" customFormat="1" ht="15">
      <c r="B262" s="83"/>
      <c r="F262" s="175"/>
      <c r="G262" s="84"/>
      <c r="H262" s="84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2:18" s="82" customFormat="1" ht="15">
      <c r="B263" s="83"/>
      <c r="F263" s="175"/>
      <c r="G263" s="84"/>
      <c r="H263" s="84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2:18" s="82" customFormat="1" ht="15">
      <c r="B264" s="83"/>
      <c r="F264" s="175"/>
      <c r="G264" s="84"/>
      <c r="H264" s="84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2:18" s="82" customFormat="1" ht="15">
      <c r="B265" s="83"/>
      <c r="F265" s="175"/>
      <c r="G265" s="84"/>
      <c r="H265" s="84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  <row r="266" spans="2:18" s="82" customFormat="1" ht="15">
      <c r="B266" s="83"/>
      <c r="F266" s="175"/>
      <c r="G266" s="84"/>
      <c r="H266" s="84"/>
      <c r="I266" s="85"/>
      <c r="J266" s="85"/>
      <c r="K266" s="85"/>
      <c r="L266" s="85"/>
      <c r="M266" s="85"/>
      <c r="N266" s="85"/>
      <c r="O266" s="85"/>
      <c r="P266" s="85"/>
      <c r="Q266" s="85"/>
      <c r="R266" s="85"/>
    </row>
    <row r="267" spans="2:18" s="82" customFormat="1" ht="15">
      <c r="B267" s="83"/>
      <c r="F267" s="175"/>
      <c r="G267" s="84"/>
      <c r="H267" s="84"/>
      <c r="I267" s="85"/>
      <c r="J267" s="85"/>
      <c r="K267" s="85"/>
      <c r="L267" s="85"/>
      <c r="M267" s="85"/>
      <c r="N267" s="85"/>
      <c r="O267" s="85"/>
      <c r="P267" s="85"/>
      <c r="Q267" s="85"/>
      <c r="R267" s="85"/>
    </row>
    <row r="268" spans="2:18" s="82" customFormat="1" ht="15">
      <c r="B268" s="83"/>
      <c r="F268" s="175"/>
      <c r="G268" s="84"/>
      <c r="H268" s="84"/>
      <c r="I268" s="85"/>
      <c r="J268" s="85"/>
      <c r="K268" s="85"/>
      <c r="L268" s="85"/>
      <c r="M268" s="85"/>
      <c r="N268" s="85"/>
      <c r="O268" s="85"/>
      <c r="P268" s="85"/>
      <c r="Q268" s="85"/>
      <c r="R268" s="85"/>
    </row>
    <row r="269" spans="2:18" s="82" customFormat="1" ht="15">
      <c r="B269" s="83"/>
      <c r="F269" s="175"/>
      <c r="G269" s="84"/>
      <c r="H269" s="84"/>
      <c r="I269" s="85"/>
      <c r="J269" s="85"/>
      <c r="K269" s="85"/>
      <c r="L269" s="85"/>
      <c r="M269" s="85"/>
      <c r="N269" s="85"/>
      <c r="O269" s="85"/>
      <c r="P269" s="85"/>
      <c r="Q269" s="85"/>
      <c r="R269" s="85"/>
    </row>
    <row r="270" spans="2:18" s="82" customFormat="1" ht="15">
      <c r="B270" s="83"/>
      <c r="F270" s="175"/>
      <c r="G270" s="84"/>
      <c r="H270" s="84"/>
      <c r="I270" s="85"/>
      <c r="J270" s="85"/>
      <c r="K270" s="85"/>
      <c r="L270" s="85"/>
      <c r="M270" s="85"/>
      <c r="N270" s="85"/>
      <c r="O270" s="85"/>
      <c r="P270" s="85"/>
      <c r="Q270" s="85"/>
      <c r="R270" s="85"/>
    </row>
    <row r="271" spans="2:18" s="82" customFormat="1" ht="15">
      <c r="B271" s="83"/>
      <c r="F271" s="175"/>
      <c r="G271" s="84"/>
      <c r="H271" s="84"/>
      <c r="I271" s="85"/>
      <c r="J271" s="85"/>
      <c r="K271" s="85"/>
      <c r="L271" s="85"/>
      <c r="M271" s="85"/>
      <c r="N271" s="85"/>
      <c r="O271" s="85"/>
      <c r="P271" s="85"/>
      <c r="Q271" s="85"/>
      <c r="R271" s="85"/>
    </row>
    <row r="272" spans="2:18" s="82" customFormat="1" ht="15">
      <c r="B272" s="83"/>
      <c r="F272" s="175"/>
      <c r="G272" s="84"/>
      <c r="H272" s="84"/>
      <c r="I272" s="85"/>
      <c r="J272" s="85"/>
      <c r="K272" s="85"/>
      <c r="L272" s="85"/>
      <c r="M272" s="85"/>
      <c r="N272" s="85"/>
      <c r="O272" s="85"/>
      <c r="P272" s="85"/>
      <c r="Q272" s="85"/>
      <c r="R272" s="85"/>
    </row>
    <row r="273" spans="2:18" s="82" customFormat="1" ht="15">
      <c r="B273" s="83"/>
      <c r="F273" s="175"/>
      <c r="G273" s="84"/>
      <c r="H273" s="84"/>
      <c r="I273" s="85"/>
      <c r="J273" s="85"/>
      <c r="K273" s="85"/>
      <c r="L273" s="85"/>
      <c r="M273" s="85"/>
      <c r="N273" s="85"/>
      <c r="O273" s="85"/>
      <c r="P273" s="85"/>
      <c r="Q273" s="85"/>
      <c r="R273" s="85"/>
    </row>
    <row r="274" spans="2:18" s="82" customFormat="1" ht="15">
      <c r="B274" s="83"/>
      <c r="F274" s="175"/>
      <c r="G274" s="84"/>
      <c r="H274" s="84"/>
      <c r="I274" s="85"/>
      <c r="J274" s="85"/>
      <c r="K274" s="85"/>
      <c r="L274" s="85"/>
      <c r="M274" s="85"/>
      <c r="N274" s="85"/>
      <c r="O274" s="85"/>
      <c r="P274" s="85"/>
      <c r="Q274" s="85"/>
      <c r="R274" s="85"/>
    </row>
    <row r="275" spans="2:18" s="82" customFormat="1" ht="15">
      <c r="B275" s="83"/>
      <c r="F275" s="175"/>
      <c r="G275" s="84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</row>
    <row r="276" spans="2:18" s="82" customFormat="1" ht="15">
      <c r="B276" s="83"/>
      <c r="F276" s="175"/>
      <c r="G276" s="84"/>
      <c r="H276" s="84"/>
      <c r="I276" s="85"/>
      <c r="J276" s="85"/>
      <c r="K276" s="85"/>
      <c r="L276" s="85"/>
      <c r="M276" s="85"/>
      <c r="N276" s="85"/>
      <c r="O276" s="85"/>
      <c r="P276" s="85"/>
      <c r="Q276" s="85"/>
      <c r="R276" s="85"/>
    </row>
    <row r="277" spans="2:18" s="82" customFormat="1" ht="15">
      <c r="B277" s="83"/>
      <c r="F277" s="175"/>
      <c r="G277" s="84"/>
      <c r="H277" s="84"/>
      <c r="I277" s="85"/>
      <c r="J277" s="85"/>
      <c r="K277" s="85"/>
      <c r="L277" s="85"/>
      <c r="M277" s="85"/>
      <c r="N277" s="85"/>
      <c r="O277" s="85"/>
      <c r="P277" s="85"/>
      <c r="Q277" s="85"/>
      <c r="R277" s="85"/>
    </row>
    <row r="278" spans="2:18" s="82" customFormat="1" ht="15">
      <c r="B278" s="83"/>
      <c r="F278" s="175"/>
      <c r="G278" s="84"/>
      <c r="H278" s="84"/>
      <c r="I278" s="85"/>
      <c r="J278" s="85"/>
      <c r="K278" s="85"/>
      <c r="L278" s="85"/>
      <c r="M278" s="85"/>
      <c r="N278" s="85"/>
      <c r="O278" s="85"/>
      <c r="P278" s="85"/>
      <c r="Q278" s="85"/>
      <c r="R278" s="85"/>
    </row>
    <row r="279" spans="2:18" s="82" customFormat="1" ht="15">
      <c r="B279" s="83"/>
      <c r="F279" s="175"/>
      <c r="G279" s="84"/>
      <c r="H279" s="84"/>
      <c r="I279" s="85"/>
      <c r="J279" s="85"/>
      <c r="K279" s="85"/>
      <c r="L279" s="85"/>
      <c r="M279" s="85"/>
      <c r="N279" s="85"/>
      <c r="O279" s="85"/>
      <c r="P279" s="85"/>
      <c r="Q279" s="85"/>
      <c r="R279" s="85"/>
    </row>
    <row r="280" spans="2:18" s="82" customFormat="1" ht="15">
      <c r="B280" s="83"/>
      <c r="F280" s="175"/>
      <c r="G280" s="84"/>
      <c r="H280" s="84"/>
      <c r="I280" s="85"/>
      <c r="J280" s="85"/>
      <c r="K280" s="85"/>
      <c r="L280" s="85"/>
      <c r="M280" s="85"/>
      <c r="N280" s="85"/>
      <c r="O280" s="85"/>
      <c r="P280" s="85"/>
      <c r="Q280" s="85"/>
      <c r="R280" s="85"/>
    </row>
    <row r="281" spans="2:18" s="82" customFormat="1" ht="15">
      <c r="B281" s="83"/>
      <c r="F281" s="175"/>
      <c r="G281" s="84"/>
      <c r="H281" s="84"/>
      <c r="I281" s="85"/>
      <c r="J281" s="85"/>
      <c r="K281" s="85"/>
      <c r="L281" s="85"/>
      <c r="M281" s="85"/>
      <c r="N281" s="85"/>
      <c r="O281" s="85"/>
      <c r="P281" s="85"/>
      <c r="Q281" s="85"/>
      <c r="R281" s="85"/>
    </row>
    <row r="282" spans="2:18" s="82" customFormat="1" ht="15">
      <c r="B282" s="83"/>
      <c r="F282" s="175"/>
      <c r="G282" s="84"/>
      <c r="H282" s="84"/>
      <c r="I282" s="85"/>
      <c r="J282" s="85"/>
      <c r="K282" s="85"/>
      <c r="L282" s="85"/>
      <c r="M282" s="85"/>
      <c r="N282" s="85"/>
      <c r="O282" s="85"/>
      <c r="P282" s="85"/>
      <c r="Q282" s="85"/>
      <c r="R282" s="85"/>
    </row>
    <row r="283" spans="2:18" s="82" customFormat="1" ht="15">
      <c r="B283" s="83"/>
      <c r="F283" s="175"/>
      <c r="G283" s="84"/>
      <c r="H283" s="84"/>
      <c r="I283" s="85"/>
      <c r="J283" s="85"/>
      <c r="K283" s="85"/>
      <c r="L283" s="85"/>
      <c r="M283" s="85"/>
      <c r="N283" s="85"/>
      <c r="O283" s="85"/>
      <c r="P283" s="85"/>
      <c r="Q283" s="85"/>
      <c r="R283" s="85"/>
    </row>
    <row r="284" spans="2:18" s="82" customFormat="1" ht="15">
      <c r="B284" s="83"/>
      <c r="F284" s="175"/>
      <c r="G284" s="84"/>
      <c r="H284" s="84"/>
      <c r="I284" s="85"/>
      <c r="J284" s="85"/>
      <c r="K284" s="85"/>
      <c r="L284" s="85"/>
      <c r="M284" s="85"/>
      <c r="N284" s="85"/>
      <c r="O284" s="85"/>
      <c r="P284" s="85"/>
      <c r="Q284" s="85"/>
      <c r="R284" s="85"/>
    </row>
    <row r="285" spans="2:18" s="82" customFormat="1" ht="15">
      <c r="B285" s="83"/>
      <c r="F285" s="175"/>
      <c r="G285" s="84"/>
      <c r="H285" s="84"/>
      <c r="I285" s="85"/>
      <c r="J285" s="85"/>
      <c r="K285" s="85"/>
      <c r="L285" s="85"/>
      <c r="M285" s="85"/>
      <c r="N285" s="85"/>
      <c r="O285" s="85"/>
      <c r="P285" s="85"/>
      <c r="Q285" s="85"/>
      <c r="R285" s="85"/>
    </row>
    <row r="286" spans="2:18" s="82" customFormat="1" ht="15">
      <c r="B286" s="83"/>
      <c r="F286" s="175"/>
      <c r="G286" s="84"/>
      <c r="H286" s="84"/>
      <c r="I286" s="85"/>
      <c r="J286" s="85"/>
      <c r="K286" s="85"/>
      <c r="L286" s="85"/>
      <c r="M286" s="85"/>
      <c r="N286" s="85"/>
      <c r="O286" s="85"/>
      <c r="P286" s="85"/>
      <c r="Q286" s="85"/>
      <c r="R286" s="85"/>
    </row>
    <row r="287" spans="2:18" s="82" customFormat="1" ht="15">
      <c r="B287" s="83"/>
      <c r="F287" s="175"/>
      <c r="G287" s="84"/>
      <c r="H287" s="84"/>
      <c r="I287" s="85"/>
      <c r="J287" s="85"/>
      <c r="K287" s="85"/>
      <c r="L287" s="85"/>
      <c r="M287" s="85"/>
      <c r="N287" s="85"/>
      <c r="O287" s="85"/>
      <c r="P287" s="85"/>
      <c r="Q287" s="85"/>
      <c r="R287" s="85"/>
    </row>
    <row r="288" spans="2:18" s="82" customFormat="1" ht="15">
      <c r="B288" s="83"/>
      <c r="F288" s="175"/>
      <c r="G288" s="84"/>
      <c r="H288" s="84"/>
      <c r="I288" s="85"/>
      <c r="J288" s="85"/>
      <c r="K288" s="85"/>
      <c r="L288" s="85"/>
      <c r="M288" s="85"/>
      <c r="N288" s="85"/>
      <c r="O288" s="85"/>
      <c r="P288" s="85"/>
      <c r="Q288" s="85"/>
      <c r="R288" s="85"/>
    </row>
    <row r="289" spans="2:18" s="82" customFormat="1" ht="15">
      <c r="B289" s="83"/>
      <c r="F289" s="175"/>
      <c r="G289" s="84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</row>
    <row r="290" spans="2:18" s="82" customFormat="1" ht="15">
      <c r="B290" s="83"/>
      <c r="F290" s="175"/>
      <c r="G290" s="84"/>
      <c r="H290" s="84"/>
      <c r="I290" s="85"/>
      <c r="J290" s="85"/>
      <c r="K290" s="85"/>
      <c r="L290" s="85"/>
      <c r="M290" s="85"/>
      <c r="N290" s="85"/>
      <c r="O290" s="85"/>
      <c r="P290" s="85"/>
      <c r="Q290" s="85"/>
      <c r="R290" s="85"/>
    </row>
    <row r="291" spans="2:18" s="82" customFormat="1" ht="15">
      <c r="B291" s="83"/>
      <c r="F291" s="175"/>
      <c r="G291" s="84"/>
      <c r="H291" s="84"/>
      <c r="I291" s="85"/>
      <c r="J291" s="85"/>
      <c r="K291" s="85"/>
      <c r="L291" s="85"/>
      <c r="M291" s="85"/>
      <c r="N291" s="85"/>
      <c r="O291" s="85"/>
      <c r="P291" s="85"/>
      <c r="Q291" s="85"/>
      <c r="R291" s="85"/>
    </row>
    <row r="292" spans="2:18" s="82" customFormat="1" ht="15">
      <c r="B292" s="83"/>
      <c r="F292" s="175"/>
      <c r="G292" s="84"/>
      <c r="H292" s="84"/>
      <c r="I292" s="85"/>
      <c r="J292" s="85"/>
      <c r="K292" s="85"/>
      <c r="L292" s="85"/>
      <c r="M292" s="85"/>
      <c r="N292" s="85"/>
      <c r="O292" s="85"/>
      <c r="P292" s="85"/>
      <c r="Q292" s="85"/>
      <c r="R292" s="85"/>
    </row>
    <row r="293" spans="2:18" s="82" customFormat="1" ht="15">
      <c r="B293" s="83"/>
      <c r="F293" s="175"/>
      <c r="G293" s="84"/>
      <c r="H293" s="84"/>
      <c r="I293" s="85"/>
      <c r="J293" s="85"/>
      <c r="K293" s="85"/>
      <c r="L293" s="85"/>
      <c r="M293" s="85"/>
      <c r="N293" s="85"/>
      <c r="O293" s="85"/>
      <c r="P293" s="85"/>
      <c r="Q293" s="85"/>
      <c r="R293" s="85"/>
    </row>
    <row r="294" spans="2:18" s="82" customFormat="1" ht="15">
      <c r="B294" s="83"/>
      <c r="F294" s="175"/>
      <c r="G294" s="84"/>
      <c r="H294" s="84"/>
      <c r="I294" s="85"/>
      <c r="J294" s="85"/>
      <c r="K294" s="85"/>
      <c r="L294" s="85"/>
      <c r="M294" s="85"/>
      <c r="N294" s="85"/>
      <c r="O294" s="85"/>
      <c r="P294" s="85"/>
      <c r="Q294" s="85"/>
      <c r="R294" s="85"/>
    </row>
    <row r="295" spans="2:18" s="82" customFormat="1" ht="15">
      <c r="B295" s="83"/>
      <c r="F295" s="175"/>
      <c r="G295" s="84"/>
      <c r="H295" s="84"/>
      <c r="I295" s="85"/>
      <c r="J295" s="85"/>
      <c r="K295" s="85"/>
      <c r="L295" s="85"/>
      <c r="M295" s="85"/>
      <c r="N295" s="85"/>
      <c r="O295" s="85"/>
      <c r="P295" s="85"/>
      <c r="Q295" s="85"/>
      <c r="R295" s="85"/>
    </row>
    <row r="296" spans="2:18" s="82" customFormat="1" ht="15">
      <c r="B296" s="83"/>
      <c r="F296" s="175"/>
      <c r="G296" s="84"/>
      <c r="H296" s="84"/>
      <c r="I296" s="85"/>
      <c r="J296" s="85"/>
      <c r="K296" s="85"/>
      <c r="L296" s="85"/>
      <c r="M296" s="85"/>
      <c r="N296" s="85"/>
      <c r="O296" s="85"/>
      <c r="P296" s="85"/>
      <c r="Q296" s="85"/>
      <c r="R296" s="85"/>
    </row>
    <row r="297" spans="2:18" s="82" customFormat="1" ht="15">
      <c r="B297" s="83"/>
      <c r="F297" s="175"/>
      <c r="G297" s="84"/>
      <c r="H297" s="84"/>
      <c r="I297" s="85"/>
      <c r="J297" s="85"/>
      <c r="K297" s="85"/>
      <c r="L297" s="85"/>
      <c r="M297" s="85"/>
      <c r="N297" s="85"/>
      <c r="O297" s="85"/>
      <c r="P297" s="85"/>
      <c r="Q297" s="85"/>
      <c r="R297" s="85"/>
    </row>
    <row r="298" spans="2:18" s="82" customFormat="1" ht="15">
      <c r="B298" s="83"/>
      <c r="F298" s="175"/>
      <c r="G298" s="84"/>
      <c r="H298" s="84"/>
      <c r="I298" s="85"/>
      <c r="J298" s="85"/>
      <c r="K298" s="85"/>
      <c r="L298" s="85"/>
      <c r="M298" s="85"/>
      <c r="N298" s="85"/>
      <c r="O298" s="85"/>
      <c r="P298" s="85"/>
      <c r="Q298" s="85"/>
      <c r="R298" s="85"/>
    </row>
    <row r="299" spans="2:18" s="82" customFormat="1" ht="15">
      <c r="B299" s="83"/>
      <c r="F299" s="175"/>
      <c r="G299" s="84"/>
      <c r="H299" s="84"/>
      <c r="I299" s="85"/>
      <c r="J299" s="85"/>
      <c r="K299" s="85"/>
      <c r="L299" s="85"/>
      <c r="M299" s="85"/>
      <c r="N299" s="85"/>
      <c r="O299" s="85"/>
      <c r="P299" s="85"/>
      <c r="Q299" s="85"/>
      <c r="R299" s="85"/>
    </row>
    <row r="300" spans="2:18" s="82" customFormat="1" ht="15">
      <c r="B300" s="83"/>
      <c r="F300" s="175"/>
      <c r="G300" s="84"/>
      <c r="H300" s="84"/>
      <c r="I300" s="85"/>
      <c r="J300" s="85"/>
      <c r="K300" s="85"/>
      <c r="L300" s="85"/>
      <c r="M300" s="85"/>
      <c r="N300" s="85"/>
      <c r="O300" s="85"/>
      <c r="P300" s="85"/>
      <c r="Q300" s="85"/>
      <c r="R300" s="85"/>
    </row>
    <row r="301" spans="2:18" s="82" customFormat="1" ht="15">
      <c r="B301" s="83"/>
      <c r="F301" s="175"/>
      <c r="G301" s="84"/>
      <c r="H301" s="84"/>
      <c r="I301" s="85"/>
      <c r="J301" s="85"/>
      <c r="K301" s="85"/>
      <c r="L301" s="85"/>
      <c r="M301" s="85"/>
      <c r="N301" s="85"/>
      <c r="O301" s="85"/>
      <c r="P301" s="85"/>
      <c r="Q301" s="85"/>
      <c r="R301" s="85"/>
    </row>
    <row r="302" spans="2:18" s="82" customFormat="1" ht="15">
      <c r="B302" s="83"/>
      <c r="F302" s="175"/>
      <c r="G302" s="84"/>
      <c r="H302" s="84"/>
      <c r="I302" s="85"/>
      <c r="J302" s="85"/>
      <c r="K302" s="85"/>
      <c r="L302" s="85"/>
      <c r="M302" s="85"/>
      <c r="N302" s="85"/>
      <c r="O302" s="85"/>
      <c r="P302" s="85"/>
      <c r="Q302" s="85"/>
      <c r="R302" s="85"/>
    </row>
    <row r="303" spans="2:18" s="82" customFormat="1" ht="15">
      <c r="B303" s="83"/>
      <c r="F303" s="175"/>
      <c r="G303" s="84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</row>
    <row r="304" spans="2:18" s="82" customFormat="1" ht="15">
      <c r="B304" s="83"/>
      <c r="F304" s="175"/>
      <c r="G304" s="84"/>
      <c r="H304" s="84"/>
      <c r="I304" s="85"/>
      <c r="J304" s="85"/>
      <c r="K304" s="85"/>
      <c r="L304" s="85"/>
      <c r="M304" s="85"/>
      <c r="N304" s="85"/>
      <c r="O304" s="85"/>
      <c r="P304" s="85"/>
      <c r="Q304" s="85"/>
      <c r="R304" s="85"/>
    </row>
    <row r="305" spans="2:18" s="82" customFormat="1" ht="15">
      <c r="B305" s="83"/>
      <c r="F305" s="175"/>
      <c r="G305" s="84"/>
      <c r="H305" s="84"/>
      <c r="I305" s="85"/>
      <c r="J305" s="85"/>
      <c r="K305" s="85"/>
      <c r="L305" s="85"/>
      <c r="M305" s="85"/>
      <c r="N305" s="85"/>
      <c r="O305" s="85"/>
      <c r="P305" s="85"/>
      <c r="Q305" s="85"/>
      <c r="R305" s="85"/>
    </row>
    <row r="306" spans="2:18" s="82" customFormat="1" ht="15">
      <c r="B306" s="83"/>
      <c r="F306" s="175"/>
      <c r="G306" s="84"/>
      <c r="H306" s="84"/>
      <c r="I306" s="85"/>
      <c r="J306" s="85"/>
      <c r="K306" s="85"/>
      <c r="L306" s="85"/>
      <c r="M306" s="85"/>
      <c r="N306" s="85"/>
      <c r="O306" s="85"/>
      <c r="P306" s="85"/>
      <c r="Q306" s="85"/>
      <c r="R306" s="85"/>
    </row>
    <row r="307" spans="2:18" s="82" customFormat="1" ht="15">
      <c r="B307" s="83"/>
      <c r="F307" s="175"/>
      <c r="G307" s="84"/>
      <c r="H307" s="84"/>
      <c r="I307" s="85"/>
      <c r="J307" s="85"/>
      <c r="K307" s="85"/>
      <c r="L307" s="85"/>
      <c r="M307" s="85"/>
      <c r="N307" s="85"/>
      <c r="O307" s="85"/>
      <c r="P307" s="85"/>
      <c r="Q307" s="85"/>
      <c r="R307" s="85"/>
    </row>
    <row r="308" spans="2:18" s="82" customFormat="1" ht="15">
      <c r="B308" s="83"/>
      <c r="F308" s="175"/>
      <c r="G308" s="84"/>
      <c r="H308" s="84"/>
      <c r="I308" s="85"/>
      <c r="J308" s="85"/>
      <c r="K308" s="85"/>
      <c r="L308" s="85"/>
      <c r="M308" s="85"/>
      <c r="N308" s="85"/>
      <c r="O308" s="85"/>
      <c r="P308" s="85"/>
      <c r="Q308" s="85"/>
      <c r="R308" s="85"/>
    </row>
    <row r="309" spans="2:18" s="82" customFormat="1" ht="15">
      <c r="B309" s="83"/>
      <c r="F309" s="175"/>
      <c r="G309" s="84"/>
      <c r="H309" s="84"/>
      <c r="I309" s="85"/>
      <c r="J309" s="85"/>
      <c r="K309" s="85"/>
      <c r="L309" s="85"/>
      <c r="M309" s="85"/>
      <c r="N309" s="85"/>
      <c r="O309" s="85"/>
      <c r="P309" s="85"/>
      <c r="Q309" s="85"/>
      <c r="R309" s="85"/>
    </row>
    <row r="310" spans="2:18" s="82" customFormat="1" ht="15">
      <c r="B310" s="83"/>
      <c r="F310" s="175"/>
      <c r="G310" s="84"/>
      <c r="H310" s="84"/>
      <c r="I310" s="85"/>
      <c r="J310" s="85"/>
      <c r="K310" s="85"/>
      <c r="L310" s="85"/>
      <c r="M310" s="85"/>
      <c r="N310" s="85"/>
      <c r="O310" s="85"/>
      <c r="P310" s="85"/>
      <c r="Q310" s="85"/>
      <c r="R310" s="85"/>
    </row>
    <row r="311" spans="2:18" s="82" customFormat="1" ht="15">
      <c r="B311" s="83"/>
      <c r="F311" s="175"/>
      <c r="G311" s="84"/>
      <c r="H311" s="84"/>
      <c r="I311" s="85"/>
      <c r="J311" s="85"/>
      <c r="K311" s="85"/>
      <c r="L311" s="85"/>
      <c r="M311" s="85"/>
      <c r="N311" s="85"/>
      <c r="O311" s="85"/>
      <c r="P311" s="85"/>
      <c r="Q311" s="85"/>
      <c r="R311" s="85"/>
    </row>
    <row r="312" spans="2:18" s="82" customFormat="1" ht="15">
      <c r="B312" s="83"/>
      <c r="F312" s="175"/>
      <c r="G312" s="84"/>
      <c r="H312" s="84"/>
      <c r="I312" s="85"/>
      <c r="J312" s="85"/>
      <c r="K312" s="85"/>
      <c r="L312" s="85"/>
      <c r="M312" s="85"/>
      <c r="N312" s="85"/>
      <c r="O312" s="85"/>
      <c r="P312" s="85"/>
      <c r="Q312" s="85"/>
      <c r="R312" s="85"/>
    </row>
    <row r="313" spans="2:18" s="82" customFormat="1" ht="15">
      <c r="B313" s="83"/>
      <c r="F313" s="175"/>
      <c r="G313" s="84"/>
      <c r="H313" s="84"/>
      <c r="I313" s="85"/>
      <c r="J313" s="85"/>
      <c r="K313" s="85"/>
      <c r="L313" s="85"/>
      <c r="M313" s="85"/>
      <c r="N313" s="85"/>
      <c r="O313" s="85"/>
      <c r="P313" s="85"/>
      <c r="Q313" s="85"/>
      <c r="R313" s="85"/>
    </row>
    <row r="314" spans="2:18" s="82" customFormat="1" ht="15">
      <c r="B314" s="83"/>
      <c r="F314" s="175"/>
      <c r="G314" s="84"/>
      <c r="H314" s="84"/>
      <c r="I314" s="85"/>
      <c r="J314" s="85"/>
      <c r="K314" s="85"/>
      <c r="L314" s="85"/>
      <c r="M314" s="85"/>
      <c r="N314" s="85"/>
      <c r="O314" s="85"/>
      <c r="P314" s="85"/>
      <c r="Q314" s="85"/>
      <c r="R314" s="85"/>
    </row>
    <row r="315" spans="2:18" s="82" customFormat="1" ht="15">
      <c r="B315" s="83"/>
      <c r="F315" s="175"/>
      <c r="G315" s="84"/>
      <c r="H315" s="84"/>
      <c r="I315" s="85"/>
      <c r="J315" s="85"/>
      <c r="K315" s="85"/>
      <c r="L315" s="85"/>
      <c r="M315" s="85"/>
      <c r="N315" s="85"/>
      <c r="O315" s="85"/>
      <c r="P315" s="85"/>
      <c r="Q315" s="85"/>
      <c r="R315" s="85"/>
    </row>
    <row r="316" spans="2:18" s="82" customFormat="1" ht="15">
      <c r="B316" s="83"/>
      <c r="F316" s="175"/>
      <c r="G316" s="84"/>
      <c r="H316" s="84"/>
      <c r="I316" s="85"/>
      <c r="J316" s="85"/>
      <c r="K316" s="85"/>
      <c r="L316" s="85"/>
      <c r="M316" s="85"/>
      <c r="N316" s="85"/>
      <c r="O316" s="85"/>
      <c r="P316" s="85"/>
      <c r="Q316" s="85"/>
      <c r="R316" s="85"/>
    </row>
    <row r="317" spans="2:18" s="82" customFormat="1" ht="15">
      <c r="B317" s="83"/>
      <c r="F317" s="175"/>
      <c r="G317" s="84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</row>
    <row r="318" spans="2:18" s="82" customFormat="1" ht="15">
      <c r="B318" s="83"/>
      <c r="F318" s="175"/>
      <c r="G318" s="84"/>
      <c r="H318" s="84"/>
      <c r="I318" s="85"/>
      <c r="J318" s="85"/>
      <c r="K318" s="85"/>
      <c r="L318" s="85"/>
      <c r="M318" s="85"/>
      <c r="N318" s="85"/>
      <c r="O318" s="85"/>
      <c r="P318" s="85"/>
      <c r="Q318" s="85"/>
      <c r="R318" s="85"/>
    </row>
    <row r="319" spans="2:18" s="82" customFormat="1" ht="15">
      <c r="B319" s="83"/>
      <c r="F319" s="175"/>
      <c r="G319" s="84"/>
      <c r="H319" s="84"/>
      <c r="I319" s="85"/>
      <c r="J319" s="85"/>
      <c r="K319" s="85"/>
      <c r="L319" s="85"/>
      <c r="M319" s="85"/>
      <c r="N319" s="85"/>
      <c r="O319" s="85"/>
      <c r="P319" s="85"/>
      <c r="Q319" s="85"/>
      <c r="R319" s="85"/>
    </row>
    <row r="320" spans="2:18" s="82" customFormat="1" ht="15">
      <c r="B320" s="83"/>
      <c r="F320" s="175"/>
      <c r="G320" s="84"/>
      <c r="H320" s="84"/>
      <c r="I320" s="85"/>
      <c r="J320" s="85"/>
      <c r="K320" s="85"/>
      <c r="L320" s="85"/>
      <c r="M320" s="85"/>
      <c r="N320" s="85"/>
      <c r="O320" s="85"/>
      <c r="P320" s="85"/>
      <c r="Q320" s="85"/>
      <c r="R320" s="85"/>
    </row>
    <row r="321" spans="2:18" s="82" customFormat="1" ht="15">
      <c r="B321" s="83"/>
      <c r="F321" s="175"/>
      <c r="G321" s="84"/>
      <c r="H321" s="84"/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2:18" s="82" customFormat="1" ht="15">
      <c r="B322" s="83"/>
      <c r="F322" s="175"/>
      <c r="G322" s="84"/>
      <c r="H322" s="84"/>
      <c r="I322" s="85"/>
      <c r="J322" s="85"/>
      <c r="K322" s="85"/>
      <c r="L322" s="85"/>
      <c r="M322" s="85"/>
      <c r="N322" s="85"/>
      <c r="O322" s="85"/>
      <c r="P322" s="85"/>
      <c r="Q322" s="85"/>
      <c r="R322" s="85"/>
    </row>
    <row r="323" spans="2:18" s="82" customFormat="1" ht="15">
      <c r="B323" s="83"/>
      <c r="F323" s="175"/>
      <c r="G323" s="84"/>
      <c r="H323" s="84"/>
      <c r="I323" s="85"/>
      <c r="J323" s="85"/>
      <c r="K323" s="85"/>
      <c r="L323" s="85"/>
      <c r="M323" s="85"/>
      <c r="N323" s="85"/>
      <c r="O323" s="85"/>
      <c r="P323" s="85"/>
      <c r="Q323" s="85"/>
      <c r="R323" s="85"/>
    </row>
    <row r="324" spans="2:18" s="82" customFormat="1" ht="15">
      <c r="B324" s="83"/>
      <c r="F324" s="175"/>
      <c r="G324" s="84"/>
      <c r="H324" s="84"/>
      <c r="I324" s="85"/>
      <c r="J324" s="85"/>
      <c r="K324" s="85"/>
      <c r="L324" s="85"/>
      <c r="M324" s="85"/>
      <c r="N324" s="85"/>
      <c r="O324" s="85"/>
      <c r="P324" s="85"/>
      <c r="Q324" s="85"/>
      <c r="R324" s="85"/>
    </row>
    <row r="325" spans="2:18" s="82" customFormat="1" ht="15">
      <c r="B325" s="83"/>
      <c r="F325" s="175"/>
      <c r="G325" s="84"/>
      <c r="H325" s="84"/>
      <c r="I325" s="85"/>
      <c r="J325" s="85"/>
      <c r="K325" s="85"/>
      <c r="L325" s="85"/>
      <c r="M325" s="85"/>
      <c r="N325" s="85"/>
      <c r="O325" s="85"/>
      <c r="P325" s="85"/>
      <c r="Q325" s="85"/>
      <c r="R325" s="85"/>
    </row>
    <row r="326" spans="2:18" s="82" customFormat="1" ht="15">
      <c r="B326" s="83"/>
      <c r="F326" s="175"/>
      <c r="G326" s="84"/>
      <c r="H326" s="84"/>
      <c r="I326" s="85"/>
      <c r="J326" s="85"/>
      <c r="K326" s="85"/>
      <c r="L326" s="85"/>
      <c r="M326" s="85"/>
      <c r="N326" s="85"/>
      <c r="O326" s="85"/>
      <c r="P326" s="85"/>
      <c r="Q326" s="85"/>
      <c r="R326" s="85"/>
    </row>
    <row r="327" spans="2:18" s="82" customFormat="1" ht="15">
      <c r="B327" s="83"/>
      <c r="F327" s="175"/>
      <c r="G327" s="84"/>
      <c r="H327" s="84"/>
      <c r="I327" s="85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2:18" s="82" customFormat="1" ht="15">
      <c r="B328" s="83"/>
      <c r="F328" s="175"/>
      <c r="G328" s="84"/>
      <c r="H328" s="84"/>
      <c r="I328" s="85"/>
      <c r="J328" s="85"/>
      <c r="K328" s="85"/>
      <c r="L328" s="85"/>
      <c r="M328" s="85"/>
      <c r="N328" s="85"/>
      <c r="O328" s="85"/>
      <c r="P328" s="85"/>
      <c r="Q328" s="85"/>
      <c r="R328" s="85"/>
    </row>
    <row r="329" spans="2:18" s="82" customFormat="1" ht="15">
      <c r="B329" s="83"/>
      <c r="F329" s="175"/>
      <c r="G329" s="84"/>
      <c r="H329" s="84"/>
      <c r="I329" s="85"/>
      <c r="J329" s="85"/>
      <c r="K329" s="85"/>
      <c r="L329" s="85"/>
      <c r="M329" s="85"/>
      <c r="N329" s="85"/>
      <c r="O329" s="85"/>
      <c r="P329" s="85"/>
      <c r="Q329" s="85"/>
      <c r="R329" s="85"/>
    </row>
    <row r="330" spans="2:18" s="82" customFormat="1" ht="15">
      <c r="B330" s="83"/>
      <c r="F330" s="175"/>
      <c r="G330" s="84"/>
      <c r="H330" s="84"/>
      <c r="I330" s="85"/>
      <c r="J330" s="85"/>
      <c r="K330" s="85"/>
      <c r="L330" s="85"/>
      <c r="M330" s="85"/>
      <c r="N330" s="85"/>
      <c r="O330" s="85"/>
      <c r="P330" s="85"/>
      <c r="Q330" s="85"/>
      <c r="R330" s="85"/>
    </row>
    <row r="331" spans="2:18" s="82" customFormat="1" ht="15">
      <c r="B331" s="83"/>
      <c r="F331" s="175"/>
      <c r="G331" s="84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</row>
    <row r="332" spans="2:18" s="82" customFormat="1" ht="15">
      <c r="B332" s="83"/>
      <c r="F332" s="175"/>
      <c r="G332" s="84"/>
      <c r="H332" s="84"/>
      <c r="I332" s="85"/>
      <c r="J332" s="85"/>
      <c r="K332" s="85"/>
      <c r="L332" s="85"/>
      <c r="M332" s="85"/>
      <c r="N332" s="85"/>
      <c r="O332" s="85"/>
      <c r="P332" s="85"/>
      <c r="Q332" s="85"/>
      <c r="R332" s="85"/>
    </row>
    <row r="333" spans="2:18" s="82" customFormat="1" ht="15">
      <c r="B333" s="83"/>
      <c r="F333" s="175"/>
      <c r="G333" s="84"/>
      <c r="H333" s="84"/>
      <c r="I333" s="85"/>
      <c r="J333" s="85"/>
      <c r="K333" s="85"/>
      <c r="L333" s="85"/>
      <c r="M333" s="85"/>
      <c r="N333" s="85"/>
      <c r="O333" s="85"/>
      <c r="P333" s="85"/>
      <c r="Q333" s="85"/>
      <c r="R333" s="85"/>
    </row>
    <row r="334" spans="2:18" s="82" customFormat="1" ht="15">
      <c r="B334" s="83"/>
      <c r="F334" s="175"/>
      <c r="G334" s="84"/>
      <c r="H334" s="84"/>
      <c r="I334" s="85"/>
      <c r="J334" s="85"/>
      <c r="K334" s="85"/>
      <c r="L334" s="85"/>
      <c r="M334" s="85"/>
      <c r="N334" s="85"/>
      <c r="O334" s="85"/>
      <c r="P334" s="85"/>
      <c r="Q334" s="85"/>
      <c r="R334" s="85"/>
    </row>
    <row r="335" spans="2:18" s="82" customFormat="1" ht="15">
      <c r="B335" s="83"/>
      <c r="F335" s="175"/>
      <c r="G335" s="84"/>
      <c r="H335" s="84"/>
      <c r="I335" s="85"/>
      <c r="J335" s="85"/>
      <c r="K335" s="85"/>
      <c r="L335" s="85"/>
      <c r="M335" s="85"/>
      <c r="N335" s="85"/>
      <c r="O335" s="85"/>
      <c r="P335" s="85"/>
      <c r="Q335" s="85"/>
      <c r="R335" s="85"/>
    </row>
    <row r="336" spans="2:18" s="82" customFormat="1" ht="15">
      <c r="B336" s="83"/>
      <c r="F336" s="175"/>
      <c r="G336" s="84"/>
      <c r="H336" s="84"/>
      <c r="I336" s="85"/>
      <c r="J336" s="85"/>
      <c r="K336" s="85"/>
      <c r="L336" s="85"/>
      <c r="M336" s="85"/>
      <c r="N336" s="85"/>
      <c r="O336" s="85"/>
      <c r="P336" s="85"/>
      <c r="Q336" s="85"/>
      <c r="R336" s="85"/>
    </row>
    <row r="337" spans="2:18" s="82" customFormat="1" ht="15">
      <c r="B337" s="83"/>
      <c r="F337" s="175"/>
      <c r="G337" s="84"/>
      <c r="H337" s="84"/>
      <c r="I337" s="85"/>
      <c r="J337" s="85"/>
      <c r="K337" s="85"/>
      <c r="L337" s="85"/>
      <c r="M337" s="85"/>
      <c r="N337" s="85"/>
      <c r="O337" s="85"/>
      <c r="P337" s="85"/>
      <c r="Q337" s="85"/>
      <c r="R337" s="85"/>
    </row>
    <row r="338" spans="2:18" s="82" customFormat="1" ht="15">
      <c r="B338" s="83"/>
      <c r="F338" s="175"/>
      <c r="G338" s="84"/>
      <c r="H338" s="84"/>
      <c r="I338" s="85"/>
      <c r="J338" s="85"/>
      <c r="K338" s="85"/>
      <c r="L338" s="85"/>
      <c r="M338" s="85"/>
      <c r="N338" s="85"/>
      <c r="O338" s="85"/>
      <c r="P338" s="85"/>
      <c r="Q338" s="85"/>
      <c r="R338" s="85"/>
    </row>
    <row r="339" spans="2:18" s="82" customFormat="1" ht="15">
      <c r="B339" s="83"/>
      <c r="F339" s="175"/>
      <c r="G339" s="84"/>
      <c r="H339" s="84"/>
      <c r="I339" s="85"/>
      <c r="J339" s="85"/>
      <c r="K339" s="85"/>
      <c r="L339" s="85"/>
      <c r="M339" s="85"/>
      <c r="N339" s="85"/>
      <c r="O339" s="85"/>
      <c r="P339" s="85"/>
      <c r="Q339" s="85"/>
      <c r="R339" s="85"/>
    </row>
    <row r="340" spans="2:18" s="82" customFormat="1" ht="15">
      <c r="B340" s="83"/>
      <c r="F340" s="175"/>
      <c r="G340" s="84"/>
      <c r="H340" s="84"/>
      <c r="I340" s="85"/>
      <c r="J340" s="85"/>
      <c r="K340" s="85"/>
      <c r="L340" s="85"/>
      <c r="M340" s="85"/>
      <c r="N340" s="85"/>
      <c r="O340" s="85"/>
      <c r="P340" s="85"/>
      <c r="Q340" s="85"/>
      <c r="R340" s="85"/>
    </row>
    <row r="341" spans="2:18" s="82" customFormat="1" ht="15">
      <c r="B341" s="83"/>
      <c r="F341" s="175"/>
      <c r="G341" s="84"/>
      <c r="H341" s="84"/>
      <c r="I341" s="85"/>
      <c r="J341" s="85"/>
      <c r="K341" s="85"/>
      <c r="L341" s="85"/>
      <c r="M341" s="85"/>
      <c r="N341" s="85"/>
      <c r="O341" s="85"/>
      <c r="P341" s="85"/>
      <c r="Q341" s="85"/>
      <c r="R341" s="85"/>
    </row>
    <row r="342" spans="2:18" s="82" customFormat="1" ht="15">
      <c r="B342" s="83"/>
      <c r="F342" s="175"/>
      <c r="G342" s="84"/>
      <c r="H342" s="84"/>
      <c r="I342" s="85"/>
      <c r="J342" s="85"/>
      <c r="K342" s="85"/>
      <c r="L342" s="85"/>
      <c r="M342" s="85"/>
      <c r="N342" s="85"/>
      <c r="O342" s="85"/>
      <c r="P342" s="85"/>
      <c r="Q342" s="85"/>
      <c r="R342" s="85"/>
    </row>
    <row r="343" spans="2:18" s="82" customFormat="1" ht="15">
      <c r="B343" s="83"/>
      <c r="F343" s="175"/>
      <c r="G343" s="84"/>
      <c r="H343" s="84"/>
      <c r="I343" s="85"/>
      <c r="J343" s="85"/>
      <c r="K343" s="85"/>
      <c r="L343" s="85"/>
      <c r="M343" s="85"/>
      <c r="N343" s="85"/>
      <c r="O343" s="85"/>
      <c r="P343" s="85"/>
      <c r="Q343" s="85"/>
      <c r="R343" s="85"/>
    </row>
    <row r="344" spans="2:18" s="82" customFormat="1" ht="15">
      <c r="B344" s="83"/>
      <c r="F344" s="175"/>
      <c r="G344" s="84"/>
      <c r="H344" s="84"/>
      <c r="I344" s="85"/>
      <c r="J344" s="85"/>
      <c r="K344" s="85"/>
      <c r="L344" s="85"/>
      <c r="M344" s="85"/>
      <c r="N344" s="85"/>
      <c r="O344" s="85"/>
      <c r="P344" s="85"/>
      <c r="Q344" s="85"/>
      <c r="R344" s="85"/>
    </row>
    <row r="345" spans="2:18" s="82" customFormat="1" ht="15">
      <c r="B345" s="83"/>
      <c r="F345" s="175"/>
      <c r="G345" s="84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</row>
    <row r="346" spans="2:18" s="82" customFormat="1" ht="15">
      <c r="B346" s="83"/>
      <c r="F346" s="175"/>
      <c r="G346" s="84"/>
      <c r="H346" s="84"/>
      <c r="I346" s="85"/>
      <c r="J346" s="85"/>
      <c r="K346" s="85"/>
      <c r="L346" s="85"/>
      <c r="M346" s="85"/>
      <c r="N346" s="85"/>
      <c r="O346" s="85"/>
      <c r="P346" s="85"/>
      <c r="Q346" s="85"/>
      <c r="R346" s="85"/>
    </row>
    <row r="347" spans="2:18" s="82" customFormat="1" ht="15">
      <c r="B347" s="83"/>
      <c r="F347" s="175"/>
      <c r="G347" s="84"/>
      <c r="H347" s="84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2:18" s="82" customFormat="1" ht="15">
      <c r="B348" s="83"/>
      <c r="F348" s="175"/>
      <c r="G348" s="84"/>
      <c r="H348" s="84"/>
      <c r="I348" s="85"/>
      <c r="J348" s="85"/>
      <c r="K348" s="85"/>
      <c r="L348" s="85"/>
      <c r="M348" s="85"/>
      <c r="N348" s="85"/>
      <c r="O348" s="85"/>
      <c r="P348" s="85"/>
      <c r="Q348" s="85"/>
      <c r="R348" s="85"/>
    </row>
    <row r="349" spans="2:18" s="82" customFormat="1" ht="15">
      <c r="B349" s="83"/>
      <c r="F349" s="175"/>
      <c r="G349" s="84"/>
      <c r="H349" s="84"/>
      <c r="I349" s="85"/>
      <c r="J349" s="85"/>
      <c r="K349" s="85"/>
      <c r="L349" s="85"/>
      <c r="M349" s="85"/>
      <c r="N349" s="85"/>
      <c r="O349" s="85"/>
      <c r="P349" s="85"/>
      <c r="Q349" s="85"/>
      <c r="R349" s="85"/>
    </row>
    <row r="350" spans="2:18" s="82" customFormat="1" ht="15">
      <c r="B350" s="83"/>
      <c r="F350" s="175"/>
      <c r="G350" s="84"/>
      <c r="H350" s="84"/>
      <c r="I350" s="85"/>
      <c r="J350" s="85"/>
      <c r="K350" s="85"/>
      <c r="L350" s="85"/>
      <c r="M350" s="85"/>
      <c r="N350" s="85"/>
      <c r="O350" s="85"/>
      <c r="P350" s="85"/>
      <c r="Q350" s="85"/>
      <c r="R350" s="85"/>
    </row>
    <row r="351" spans="2:18" s="82" customFormat="1" ht="15">
      <c r="B351" s="83"/>
      <c r="F351" s="175"/>
      <c r="G351" s="84"/>
      <c r="H351" s="84"/>
      <c r="I351" s="85"/>
      <c r="J351" s="85"/>
      <c r="K351" s="85"/>
      <c r="L351" s="85"/>
      <c r="M351" s="85"/>
      <c r="N351" s="85"/>
      <c r="O351" s="85"/>
      <c r="P351" s="85"/>
      <c r="Q351" s="85"/>
      <c r="R351" s="85"/>
    </row>
    <row r="352" spans="2:18" s="82" customFormat="1" ht="15">
      <c r="B352" s="83"/>
      <c r="F352" s="175"/>
      <c r="G352" s="84"/>
      <c r="H352" s="84"/>
      <c r="I352" s="85"/>
      <c r="J352" s="85"/>
      <c r="K352" s="85"/>
      <c r="L352" s="85"/>
      <c r="M352" s="85"/>
      <c r="N352" s="85"/>
      <c r="O352" s="85"/>
      <c r="P352" s="85"/>
      <c r="Q352" s="85"/>
      <c r="R352" s="85"/>
    </row>
    <row r="353" spans="2:18" s="82" customFormat="1" ht="15">
      <c r="B353" s="83"/>
      <c r="F353" s="175"/>
      <c r="G353" s="84"/>
      <c r="H353" s="84"/>
      <c r="I353" s="85"/>
      <c r="J353" s="85"/>
      <c r="K353" s="85"/>
      <c r="L353" s="85"/>
      <c r="M353" s="85"/>
      <c r="N353" s="85"/>
      <c r="O353" s="85"/>
      <c r="P353" s="85"/>
      <c r="Q353" s="85"/>
      <c r="R353" s="85"/>
    </row>
    <row r="354" spans="2:18" s="82" customFormat="1" ht="15">
      <c r="B354" s="83"/>
      <c r="F354" s="175"/>
      <c r="G354" s="84"/>
      <c r="H354" s="84"/>
      <c r="I354" s="85"/>
      <c r="J354" s="85"/>
      <c r="K354" s="85"/>
      <c r="L354" s="85"/>
      <c r="M354" s="85"/>
      <c r="N354" s="85"/>
      <c r="O354" s="85"/>
      <c r="P354" s="85"/>
      <c r="Q354" s="85"/>
      <c r="R354" s="85"/>
    </row>
    <row r="355" spans="2:18" s="82" customFormat="1" ht="15">
      <c r="B355" s="83"/>
      <c r="F355" s="175"/>
      <c r="G355" s="84"/>
      <c r="H355" s="84"/>
      <c r="I355" s="85"/>
      <c r="J355" s="85"/>
      <c r="K355" s="85"/>
      <c r="L355" s="85"/>
      <c r="M355" s="85"/>
      <c r="N355" s="85"/>
      <c r="O355" s="85"/>
      <c r="P355" s="85"/>
      <c r="Q355" s="85"/>
      <c r="R355" s="85"/>
    </row>
    <row r="356" spans="2:18" s="82" customFormat="1" ht="15">
      <c r="B356" s="83"/>
      <c r="F356" s="175"/>
      <c r="G356" s="84"/>
      <c r="H356" s="84"/>
      <c r="I356" s="85"/>
      <c r="J356" s="85"/>
      <c r="K356" s="85"/>
      <c r="L356" s="85"/>
      <c r="M356" s="85"/>
      <c r="N356" s="85"/>
      <c r="O356" s="85"/>
      <c r="P356" s="85"/>
      <c r="Q356" s="85"/>
      <c r="R356" s="85"/>
    </row>
    <row r="357" spans="2:18" s="82" customFormat="1" ht="15">
      <c r="B357" s="83"/>
      <c r="F357" s="175"/>
      <c r="G357" s="84"/>
      <c r="H357" s="84"/>
      <c r="I357" s="85"/>
      <c r="J357" s="85"/>
      <c r="K357" s="85"/>
      <c r="L357" s="85"/>
      <c r="M357" s="85"/>
      <c r="N357" s="85"/>
      <c r="O357" s="85"/>
      <c r="P357" s="85"/>
      <c r="Q357" s="85"/>
      <c r="R357" s="85"/>
    </row>
    <row r="358" spans="2:18" s="82" customFormat="1" ht="15">
      <c r="B358" s="83"/>
      <c r="F358" s="175"/>
      <c r="G358" s="84"/>
      <c r="H358" s="84"/>
      <c r="I358" s="85"/>
      <c r="J358" s="85"/>
      <c r="K358" s="85"/>
      <c r="L358" s="85"/>
      <c r="M358" s="85"/>
      <c r="N358" s="85"/>
      <c r="O358" s="85"/>
      <c r="P358" s="85"/>
      <c r="Q358" s="85"/>
      <c r="R358" s="85"/>
    </row>
    <row r="359" spans="2:18" s="82" customFormat="1" ht="15">
      <c r="B359" s="83"/>
      <c r="F359" s="175"/>
      <c r="G359" s="84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</row>
    <row r="360" spans="2:18" s="82" customFormat="1" ht="15">
      <c r="B360" s="83"/>
      <c r="F360" s="175"/>
      <c r="G360" s="84"/>
      <c r="H360" s="84"/>
      <c r="I360" s="85"/>
      <c r="J360" s="85"/>
      <c r="K360" s="85"/>
      <c r="L360" s="85"/>
      <c r="M360" s="85"/>
      <c r="N360" s="85"/>
      <c r="O360" s="85"/>
      <c r="P360" s="85"/>
      <c r="Q360" s="85"/>
      <c r="R360" s="85"/>
    </row>
    <row r="361" spans="2:18" s="82" customFormat="1" ht="15">
      <c r="B361" s="83"/>
      <c r="F361" s="175"/>
      <c r="G361" s="84"/>
      <c r="H361" s="84"/>
      <c r="I361" s="85"/>
      <c r="J361" s="85"/>
      <c r="K361" s="85"/>
      <c r="L361" s="85"/>
      <c r="M361" s="85"/>
      <c r="N361" s="85"/>
      <c r="O361" s="85"/>
      <c r="P361" s="85"/>
      <c r="Q361" s="85"/>
      <c r="R361" s="85"/>
    </row>
    <row r="362" spans="2:18" s="82" customFormat="1" ht="15">
      <c r="B362" s="83"/>
      <c r="F362" s="175"/>
      <c r="G362" s="84"/>
      <c r="H362" s="84"/>
      <c r="I362" s="85"/>
      <c r="J362" s="85"/>
      <c r="K362" s="85"/>
      <c r="L362" s="85"/>
      <c r="M362" s="85"/>
      <c r="N362" s="85"/>
      <c r="O362" s="85"/>
      <c r="P362" s="85"/>
      <c r="Q362" s="85"/>
      <c r="R362" s="85"/>
    </row>
    <row r="363" spans="2:18" s="82" customFormat="1" ht="15">
      <c r="B363" s="83"/>
      <c r="F363" s="175"/>
      <c r="G363" s="84"/>
      <c r="H363" s="84"/>
      <c r="I363" s="85"/>
      <c r="J363" s="85"/>
      <c r="K363" s="85"/>
      <c r="L363" s="85"/>
      <c r="M363" s="85"/>
      <c r="N363" s="85"/>
      <c r="O363" s="85"/>
      <c r="P363" s="85"/>
      <c r="Q363" s="85"/>
      <c r="R363" s="85"/>
    </row>
    <row r="364" spans="2:18" s="82" customFormat="1" ht="15">
      <c r="B364" s="83"/>
      <c r="F364" s="175"/>
      <c r="G364" s="84"/>
      <c r="H364" s="84"/>
      <c r="I364" s="85"/>
      <c r="J364" s="85"/>
      <c r="K364" s="85"/>
      <c r="L364" s="85"/>
      <c r="M364" s="85"/>
      <c r="N364" s="85"/>
      <c r="O364" s="85"/>
      <c r="P364" s="85"/>
      <c r="Q364" s="85"/>
      <c r="R364" s="85"/>
    </row>
    <row r="365" spans="2:18" s="82" customFormat="1" ht="15">
      <c r="B365" s="83"/>
      <c r="F365" s="175"/>
      <c r="G365" s="84"/>
      <c r="H365" s="84"/>
      <c r="I365" s="85"/>
      <c r="J365" s="85"/>
      <c r="K365" s="85"/>
      <c r="L365" s="85"/>
      <c r="M365" s="85"/>
      <c r="N365" s="85"/>
      <c r="O365" s="85"/>
      <c r="P365" s="85"/>
      <c r="Q365" s="85"/>
      <c r="R365" s="85"/>
    </row>
    <row r="366" spans="2:18" s="82" customFormat="1" ht="15">
      <c r="B366" s="83"/>
      <c r="F366" s="175"/>
      <c r="G366" s="84"/>
      <c r="H366" s="84"/>
      <c r="I366" s="85"/>
      <c r="J366" s="85"/>
      <c r="K366" s="85"/>
      <c r="L366" s="85"/>
      <c r="M366" s="85"/>
      <c r="N366" s="85"/>
      <c r="O366" s="85"/>
      <c r="P366" s="85"/>
      <c r="Q366" s="85"/>
      <c r="R366" s="85"/>
    </row>
    <row r="367" spans="2:18" s="82" customFormat="1" ht="15">
      <c r="B367" s="83"/>
      <c r="F367" s="175"/>
      <c r="G367" s="84"/>
      <c r="H367" s="84"/>
      <c r="I367" s="85"/>
      <c r="J367" s="85"/>
      <c r="K367" s="85"/>
      <c r="L367" s="85"/>
      <c r="M367" s="85"/>
      <c r="N367" s="85"/>
      <c r="O367" s="85"/>
      <c r="P367" s="85"/>
      <c r="Q367" s="85"/>
      <c r="R367" s="85"/>
    </row>
    <row r="368" spans="2:18" s="82" customFormat="1" ht="15">
      <c r="B368" s="83"/>
      <c r="F368" s="175"/>
      <c r="G368" s="84"/>
      <c r="H368" s="84"/>
      <c r="I368" s="85"/>
      <c r="J368" s="85"/>
      <c r="K368" s="85"/>
      <c r="L368" s="85"/>
      <c r="M368" s="85"/>
      <c r="N368" s="85"/>
      <c r="O368" s="85"/>
      <c r="P368" s="85"/>
      <c r="Q368" s="85"/>
      <c r="R368" s="85"/>
    </row>
    <row r="369" spans="2:18" s="82" customFormat="1" ht="15">
      <c r="B369" s="83"/>
      <c r="F369" s="175"/>
      <c r="G369" s="84"/>
      <c r="H369" s="84"/>
      <c r="I369" s="85"/>
      <c r="J369" s="85"/>
      <c r="K369" s="85"/>
      <c r="L369" s="85"/>
      <c r="M369" s="85"/>
      <c r="N369" s="85"/>
      <c r="O369" s="85"/>
      <c r="P369" s="85"/>
      <c r="Q369" s="85"/>
      <c r="R369" s="85"/>
    </row>
    <row r="370" spans="2:18" s="82" customFormat="1" ht="15">
      <c r="B370" s="83"/>
      <c r="F370" s="175"/>
      <c r="G370" s="84"/>
      <c r="H370" s="84"/>
      <c r="I370" s="85"/>
      <c r="J370" s="85"/>
      <c r="K370" s="85"/>
      <c r="L370" s="85"/>
      <c r="M370" s="85"/>
      <c r="N370" s="85"/>
      <c r="O370" s="85"/>
      <c r="P370" s="85"/>
      <c r="Q370" s="85"/>
      <c r="R370" s="85"/>
    </row>
    <row r="371" spans="2:18" s="82" customFormat="1" ht="15">
      <c r="B371" s="83"/>
      <c r="F371" s="175"/>
      <c r="G371" s="84"/>
      <c r="H371" s="84"/>
      <c r="I371" s="85"/>
      <c r="J371" s="85"/>
      <c r="K371" s="85"/>
      <c r="L371" s="85"/>
      <c r="M371" s="85"/>
      <c r="N371" s="85"/>
      <c r="O371" s="85"/>
      <c r="P371" s="85"/>
      <c r="Q371" s="85"/>
      <c r="R371" s="85"/>
    </row>
    <row r="372" spans="2:18" s="82" customFormat="1" ht="15">
      <c r="B372" s="83"/>
      <c r="F372" s="175"/>
      <c r="G372" s="84"/>
      <c r="H372" s="84"/>
      <c r="I372" s="85"/>
      <c r="J372" s="85"/>
      <c r="K372" s="85"/>
      <c r="L372" s="85"/>
      <c r="M372" s="85"/>
      <c r="N372" s="85"/>
      <c r="O372" s="85"/>
      <c r="P372" s="85"/>
      <c r="Q372" s="85"/>
      <c r="R372" s="85"/>
    </row>
    <row r="373" spans="2:18" s="82" customFormat="1" ht="15">
      <c r="B373" s="83"/>
      <c r="F373" s="175"/>
      <c r="G373" s="84"/>
      <c r="H373" s="84"/>
      <c r="I373" s="85"/>
      <c r="J373" s="85"/>
      <c r="K373" s="85"/>
      <c r="L373" s="85"/>
      <c r="M373" s="85"/>
      <c r="N373" s="85"/>
      <c r="O373" s="85"/>
      <c r="P373" s="85"/>
      <c r="Q373" s="85"/>
      <c r="R373" s="85"/>
    </row>
    <row r="374" spans="2:18" s="82" customFormat="1" ht="15">
      <c r="B374" s="83"/>
      <c r="F374" s="175"/>
      <c r="G374" s="84"/>
      <c r="H374" s="84"/>
      <c r="I374" s="85"/>
      <c r="J374" s="85"/>
      <c r="K374" s="85"/>
      <c r="L374" s="85"/>
      <c r="M374" s="85"/>
      <c r="N374" s="85"/>
      <c r="O374" s="85"/>
      <c r="P374" s="85"/>
      <c r="Q374" s="85"/>
      <c r="R374" s="85"/>
    </row>
    <row r="375" spans="2:18" s="82" customFormat="1" ht="15">
      <c r="B375" s="83"/>
      <c r="F375" s="175"/>
      <c r="G375" s="84"/>
      <c r="H375" s="84"/>
      <c r="I375" s="85"/>
      <c r="J375" s="85"/>
      <c r="K375" s="85"/>
      <c r="L375" s="85"/>
      <c r="M375" s="85"/>
      <c r="N375" s="85"/>
      <c r="O375" s="85"/>
      <c r="P375" s="85"/>
      <c r="Q375" s="85"/>
      <c r="R375" s="85"/>
    </row>
    <row r="376" spans="2:18" s="82" customFormat="1" ht="15">
      <c r="B376" s="83"/>
      <c r="F376" s="175"/>
      <c r="G376" s="84"/>
      <c r="H376" s="84"/>
      <c r="I376" s="85"/>
      <c r="J376" s="85"/>
      <c r="K376" s="85"/>
      <c r="L376" s="85"/>
      <c r="M376" s="85"/>
      <c r="N376" s="85"/>
      <c r="O376" s="85"/>
      <c r="P376" s="85"/>
      <c r="Q376" s="85"/>
      <c r="R376" s="85"/>
    </row>
    <row r="377" spans="2:18" s="82" customFormat="1" ht="15">
      <c r="B377" s="83"/>
      <c r="F377" s="175"/>
      <c r="G377" s="84"/>
      <c r="H377" s="84"/>
      <c r="I377" s="85"/>
      <c r="J377" s="85"/>
      <c r="K377" s="85"/>
      <c r="L377" s="85"/>
      <c r="M377" s="85"/>
      <c r="N377" s="85"/>
      <c r="O377" s="85"/>
      <c r="P377" s="85"/>
      <c r="Q377" s="85"/>
      <c r="R377" s="85"/>
    </row>
    <row r="378" spans="2:18" s="82" customFormat="1" ht="15">
      <c r="B378" s="83"/>
      <c r="F378" s="175"/>
      <c r="G378" s="84"/>
      <c r="H378" s="84"/>
      <c r="I378" s="85"/>
      <c r="J378" s="85"/>
      <c r="K378" s="85"/>
      <c r="L378" s="85"/>
      <c r="M378" s="85"/>
      <c r="N378" s="85"/>
      <c r="O378" s="85"/>
      <c r="P378" s="85"/>
      <c r="Q378" s="85"/>
      <c r="R378" s="85"/>
    </row>
    <row r="379" spans="2:18" s="82" customFormat="1" ht="15">
      <c r="B379" s="83"/>
      <c r="F379" s="175"/>
      <c r="G379" s="84"/>
      <c r="H379" s="84"/>
      <c r="I379" s="85"/>
      <c r="J379" s="85"/>
      <c r="K379" s="85"/>
      <c r="L379" s="85"/>
      <c r="M379" s="85"/>
      <c r="N379" s="85"/>
      <c r="O379" s="85"/>
      <c r="P379" s="85"/>
      <c r="Q379" s="85"/>
      <c r="R379" s="85"/>
    </row>
    <row r="380" spans="2:18" s="82" customFormat="1" ht="15">
      <c r="B380" s="83"/>
      <c r="F380" s="175"/>
      <c r="G380" s="84"/>
      <c r="H380" s="84"/>
      <c r="I380" s="85"/>
      <c r="J380" s="85"/>
      <c r="K380" s="85"/>
      <c r="L380" s="85"/>
      <c r="M380" s="85"/>
      <c r="N380" s="85"/>
      <c r="O380" s="85"/>
      <c r="P380" s="85"/>
      <c r="Q380" s="85"/>
      <c r="R380" s="85"/>
    </row>
    <row r="381" spans="2:18" s="82" customFormat="1" ht="15">
      <c r="B381" s="83"/>
      <c r="F381" s="175"/>
      <c r="G381" s="84"/>
      <c r="H381" s="84"/>
      <c r="I381" s="85"/>
      <c r="J381" s="85"/>
      <c r="K381" s="85"/>
      <c r="L381" s="85"/>
      <c r="M381" s="85"/>
      <c r="N381" s="85"/>
      <c r="O381" s="85"/>
      <c r="P381" s="85"/>
      <c r="Q381" s="85"/>
      <c r="R381" s="85"/>
    </row>
    <row r="382" spans="2:18" s="82" customFormat="1" ht="15">
      <c r="B382" s="83"/>
      <c r="F382" s="175"/>
      <c r="G382" s="84"/>
      <c r="H382" s="84"/>
      <c r="I382" s="85"/>
      <c r="J382" s="85"/>
      <c r="K382" s="85"/>
      <c r="L382" s="85"/>
      <c r="M382" s="85"/>
      <c r="N382" s="85"/>
      <c r="O382" s="85"/>
      <c r="P382" s="85"/>
      <c r="Q382" s="85"/>
      <c r="R382" s="85"/>
    </row>
    <row r="383" spans="2:18" s="82" customFormat="1" ht="15">
      <c r="B383" s="83"/>
      <c r="F383" s="175"/>
      <c r="G383" s="84"/>
      <c r="H383" s="84"/>
      <c r="I383" s="85"/>
      <c r="J383" s="85"/>
      <c r="K383" s="85"/>
      <c r="L383" s="85"/>
      <c r="M383" s="85"/>
      <c r="N383" s="85"/>
      <c r="O383" s="85"/>
      <c r="P383" s="85"/>
      <c r="Q383" s="85"/>
      <c r="R383" s="85"/>
    </row>
    <row r="384" spans="2:18" s="82" customFormat="1" ht="15">
      <c r="B384" s="83"/>
      <c r="F384" s="175"/>
      <c r="G384" s="84"/>
      <c r="H384" s="84"/>
      <c r="I384" s="85"/>
      <c r="J384" s="85"/>
      <c r="K384" s="85"/>
      <c r="L384" s="85"/>
      <c r="M384" s="85"/>
      <c r="N384" s="85"/>
      <c r="O384" s="85"/>
      <c r="P384" s="85"/>
      <c r="Q384" s="85"/>
      <c r="R384" s="85"/>
    </row>
    <row r="385" spans="2:18" s="82" customFormat="1" ht="15">
      <c r="B385" s="83"/>
      <c r="F385" s="175"/>
      <c r="G385" s="84"/>
      <c r="H385" s="84"/>
      <c r="I385" s="85"/>
      <c r="J385" s="85"/>
      <c r="K385" s="85"/>
      <c r="L385" s="85"/>
      <c r="M385" s="85"/>
      <c r="N385" s="85"/>
      <c r="O385" s="85"/>
      <c r="P385" s="85"/>
      <c r="Q385" s="85"/>
      <c r="R385" s="85"/>
    </row>
    <row r="386" spans="2:18" s="82" customFormat="1" ht="15">
      <c r="B386" s="83"/>
      <c r="F386" s="175"/>
      <c r="G386" s="84"/>
      <c r="H386" s="84"/>
      <c r="I386" s="85"/>
      <c r="J386" s="85"/>
      <c r="K386" s="85"/>
      <c r="L386" s="85"/>
      <c r="M386" s="85"/>
      <c r="N386" s="85"/>
      <c r="O386" s="85"/>
      <c r="P386" s="85"/>
      <c r="Q386" s="85"/>
      <c r="R386" s="85"/>
    </row>
    <row r="387" spans="2:18" s="82" customFormat="1" ht="15">
      <c r="B387" s="83"/>
      <c r="F387" s="175"/>
      <c r="G387" s="84"/>
      <c r="H387" s="84"/>
      <c r="I387" s="85"/>
      <c r="J387" s="85"/>
      <c r="K387" s="85"/>
      <c r="L387" s="85"/>
      <c r="M387" s="85"/>
      <c r="N387" s="85"/>
      <c r="O387" s="85"/>
      <c r="P387" s="85"/>
      <c r="Q387" s="85"/>
      <c r="R387" s="85"/>
    </row>
    <row r="388" spans="2:18" s="82" customFormat="1" ht="15">
      <c r="B388" s="83"/>
      <c r="F388" s="175"/>
      <c r="G388" s="84"/>
      <c r="H388" s="84"/>
      <c r="I388" s="85"/>
      <c r="J388" s="85"/>
      <c r="K388" s="85"/>
      <c r="L388" s="85"/>
      <c r="M388" s="85"/>
      <c r="N388" s="85"/>
      <c r="O388" s="85"/>
      <c r="P388" s="85"/>
      <c r="Q388" s="85"/>
      <c r="R388" s="85"/>
    </row>
    <row r="389" spans="2:18" s="82" customFormat="1" ht="15">
      <c r="B389" s="83"/>
      <c r="F389" s="175"/>
      <c r="G389" s="84"/>
      <c r="H389" s="84"/>
      <c r="I389" s="85"/>
      <c r="J389" s="85"/>
      <c r="K389" s="85"/>
      <c r="L389" s="85"/>
      <c r="M389" s="85"/>
      <c r="N389" s="85"/>
      <c r="O389" s="85"/>
      <c r="P389" s="85"/>
      <c r="Q389" s="85"/>
      <c r="R389" s="85"/>
    </row>
    <row r="390" spans="2:18" s="82" customFormat="1" ht="15">
      <c r="B390" s="83"/>
      <c r="F390" s="175"/>
      <c r="G390" s="84"/>
      <c r="H390" s="84"/>
      <c r="I390" s="85"/>
      <c r="J390" s="85"/>
      <c r="K390" s="85"/>
      <c r="L390" s="85"/>
      <c r="M390" s="85"/>
      <c r="N390" s="85"/>
      <c r="O390" s="85"/>
      <c r="P390" s="85"/>
      <c r="Q390" s="85"/>
      <c r="R390" s="85"/>
    </row>
    <row r="391" spans="2:18" s="82" customFormat="1" ht="15">
      <c r="B391" s="83"/>
      <c r="F391" s="175"/>
      <c r="G391" s="84"/>
      <c r="H391" s="84"/>
      <c r="I391" s="85"/>
      <c r="J391" s="85"/>
      <c r="K391" s="85"/>
      <c r="L391" s="85"/>
      <c r="M391" s="85"/>
      <c r="N391" s="85"/>
      <c r="O391" s="85"/>
      <c r="P391" s="85"/>
      <c r="Q391" s="85"/>
      <c r="R391" s="85"/>
    </row>
    <row r="392" spans="2:18" s="82" customFormat="1" ht="15">
      <c r="B392" s="83"/>
      <c r="F392" s="175"/>
      <c r="G392" s="84"/>
      <c r="H392" s="84"/>
      <c r="I392" s="85"/>
      <c r="J392" s="85"/>
      <c r="K392" s="85"/>
      <c r="L392" s="85"/>
      <c r="M392" s="85"/>
      <c r="N392" s="85"/>
      <c r="O392" s="85"/>
      <c r="P392" s="85"/>
      <c r="Q392" s="85"/>
      <c r="R392" s="85"/>
    </row>
    <row r="393" spans="2:18" s="82" customFormat="1" ht="15">
      <c r="B393" s="83"/>
      <c r="F393" s="175"/>
      <c r="G393" s="84"/>
      <c r="H393" s="84"/>
      <c r="I393" s="85"/>
      <c r="J393" s="85"/>
      <c r="K393" s="85"/>
      <c r="L393" s="85"/>
      <c r="M393" s="85"/>
      <c r="N393" s="85"/>
      <c r="O393" s="85"/>
      <c r="P393" s="85"/>
      <c r="Q393" s="85"/>
      <c r="R393" s="85"/>
    </row>
    <row r="394" spans="2:18" s="82" customFormat="1" ht="15">
      <c r="B394" s="83"/>
      <c r="F394" s="175"/>
      <c r="G394" s="84"/>
      <c r="H394" s="84"/>
      <c r="I394" s="85"/>
      <c r="J394" s="85"/>
      <c r="K394" s="85"/>
      <c r="L394" s="85"/>
      <c r="M394" s="85"/>
      <c r="N394" s="85"/>
      <c r="O394" s="85"/>
      <c r="P394" s="85"/>
      <c r="Q394" s="85"/>
      <c r="R394" s="85"/>
    </row>
    <row r="395" spans="2:18" s="82" customFormat="1" ht="15">
      <c r="B395" s="83"/>
      <c r="F395" s="175"/>
      <c r="G395" s="84"/>
      <c r="H395" s="84"/>
      <c r="I395" s="85"/>
      <c r="J395" s="85"/>
      <c r="K395" s="85"/>
      <c r="L395" s="85"/>
      <c r="M395" s="85"/>
      <c r="N395" s="85"/>
      <c r="O395" s="85"/>
      <c r="P395" s="85"/>
      <c r="Q395" s="85"/>
      <c r="R395" s="85"/>
    </row>
    <row r="396" spans="2:18" s="82" customFormat="1" ht="15">
      <c r="B396" s="83"/>
      <c r="F396" s="175"/>
      <c r="G396" s="84"/>
      <c r="H396" s="84"/>
      <c r="I396" s="85"/>
      <c r="J396" s="85"/>
      <c r="K396" s="85"/>
      <c r="L396" s="85"/>
      <c r="M396" s="85"/>
      <c r="N396" s="85"/>
      <c r="O396" s="85"/>
      <c r="P396" s="85"/>
      <c r="Q396" s="85"/>
      <c r="R396" s="85"/>
    </row>
    <row r="397" spans="2:18" s="82" customFormat="1" ht="15">
      <c r="B397" s="83"/>
      <c r="F397" s="175"/>
      <c r="G397" s="84"/>
      <c r="H397" s="84"/>
      <c r="I397" s="85"/>
      <c r="J397" s="85"/>
      <c r="K397" s="85"/>
      <c r="L397" s="85"/>
      <c r="M397" s="85"/>
      <c r="N397" s="85"/>
      <c r="O397" s="85"/>
      <c r="P397" s="85"/>
      <c r="Q397" s="85"/>
      <c r="R397" s="85"/>
    </row>
    <row r="398" spans="2:18" s="82" customFormat="1" ht="15">
      <c r="B398" s="83"/>
      <c r="F398" s="175"/>
      <c r="G398" s="84"/>
      <c r="H398" s="84"/>
      <c r="I398" s="85"/>
      <c r="J398" s="85"/>
      <c r="K398" s="85"/>
      <c r="L398" s="85"/>
      <c r="M398" s="85"/>
      <c r="N398" s="85"/>
      <c r="O398" s="85"/>
      <c r="P398" s="85"/>
      <c r="Q398" s="85"/>
      <c r="R398" s="85"/>
    </row>
    <row r="399" spans="2:18" s="82" customFormat="1" ht="15">
      <c r="B399" s="83"/>
      <c r="F399" s="175"/>
      <c r="G399" s="84"/>
      <c r="H399" s="84"/>
      <c r="I399" s="85"/>
      <c r="J399" s="85"/>
      <c r="K399" s="85"/>
      <c r="L399" s="85"/>
      <c r="M399" s="85"/>
      <c r="N399" s="85"/>
      <c r="O399" s="85"/>
      <c r="P399" s="85"/>
      <c r="Q399" s="85"/>
      <c r="R399" s="85"/>
    </row>
    <row r="400" spans="2:18" s="82" customFormat="1" ht="15">
      <c r="B400" s="83"/>
      <c r="F400" s="175"/>
      <c r="G400" s="84"/>
      <c r="H400" s="84"/>
      <c r="I400" s="85"/>
      <c r="J400" s="85"/>
      <c r="K400" s="85"/>
      <c r="L400" s="85"/>
      <c r="M400" s="85"/>
      <c r="N400" s="85"/>
      <c r="O400" s="85"/>
      <c r="P400" s="85"/>
      <c r="Q400" s="85"/>
      <c r="R400" s="85"/>
    </row>
    <row r="401" spans="2:18" s="82" customFormat="1" ht="15">
      <c r="B401" s="83"/>
      <c r="F401" s="175"/>
      <c r="G401" s="84"/>
      <c r="H401" s="84"/>
      <c r="I401" s="85"/>
      <c r="J401" s="85"/>
      <c r="K401" s="85"/>
      <c r="L401" s="85"/>
      <c r="M401" s="85"/>
      <c r="N401" s="85"/>
      <c r="O401" s="85"/>
      <c r="P401" s="85"/>
      <c r="Q401" s="85"/>
      <c r="R401" s="85"/>
    </row>
    <row r="402" spans="2:18" s="82" customFormat="1" ht="15">
      <c r="B402" s="83"/>
      <c r="F402" s="175"/>
      <c r="G402" s="84"/>
      <c r="H402" s="84"/>
      <c r="I402" s="85"/>
      <c r="J402" s="85"/>
      <c r="K402" s="85"/>
      <c r="L402" s="85"/>
      <c r="M402" s="85"/>
      <c r="N402" s="85"/>
      <c r="O402" s="85"/>
      <c r="P402" s="85"/>
      <c r="Q402" s="85"/>
      <c r="R402" s="85"/>
    </row>
    <row r="403" spans="2:18" s="82" customFormat="1" ht="15">
      <c r="B403" s="83"/>
      <c r="F403" s="175"/>
      <c r="G403" s="84"/>
      <c r="H403" s="84"/>
      <c r="I403" s="85"/>
      <c r="J403" s="85"/>
      <c r="K403" s="85"/>
      <c r="L403" s="85"/>
      <c r="M403" s="85"/>
      <c r="N403" s="85"/>
      <c r="O403" s="85"/>
      <c r="P403" s="85"/>
      <c r="Q403" s="85"/>
      <c r="R403" s="85"/>
    </row>
    <row r="404" spans="2:18" s="82" customFormat="1" ht="15">
      <c r="B404" s="83"/>
      <c r="F404" s="175"/>
      <c r="G404" s="84"/>
      <c r="H404" s="84"/>
      <c r="I404" s="85"/>
      <c r="J404" s="85"/>
      <c r="K404" s="85"/>
      <c r="L404" s="85"/>
      <c r="M404" s="85"/>
      <c r="N404" s="85"/>
      <c r="O404" s="85"/>
      <c r="P404" s="85"/>
      <c r="Q404" s="85"/>
      <c r="R404" s="85"/>
    </row>
    <row r="405" spans="2:18" s="82" customFormat="1" ht="15">
      <c r="B405" s="83"/>
      <c r="F405" s="175"/>
      <c r="G405" s="84"/>
      <c r="H405" s="84"/>
      <c r="I405" s="85"/>
      <c r="J405" s="85"/>
      <c r="K405" s="85"/>
      <c r="L405" s="85"/>
      <c r="M405" s="85"/>
      <c r="N405" s="85"/>
      <c r="O405" s="85"/>
      <c r="P405" s="85"/>
      <c r="Q405" s="85"/>
      <c r="R405" s="85"/>
    </row>
    <row r="406" spans="2:18" s="82" customFormat="1" ht="15">
      <c r="B406" s="83"/>
      <c r="F406" s="175"/>
      <c r="G406" s="84"/>
      <c r="H406" s="84"/>
      <c r="I406" s="85"/>
      <c r="J406" s="85"/>
      <c r="K406" s="85"/>
      <c r="L406" s="85"/>
      <c r="M406" s="85"/>
      <c r="N406" s="85"/>
      <c r="O406" s="85"/>
      <c r="P406" s="85"/>
      <c r="Q406" s="85"/>
      <c r="R406" s="85"/>
    </row>
    <row r="407" spans="2:18" s="82" customFormat="1" ht="15">
      <c r="B407" s="83"/>
      <c r="F407" s="175"/>
      <c r="G407" s="84"/>
      <c r="H407" s="84"/>
      <c r="I407" s="85"/>
      <c r="J407" s="85"/>
      <c r="K407" s="85"/>
      <c r="L407" s="85"/>
      <c r="M407" s="85"/>
      <c r="N407" s="85"/>
      <c r="O407" s="85"/>
      <c r="P407" s="85"/>
      <c r="Q407" s="85"/>
      <c r="R407" s="85"/>
    </row>
    <row r="408" spans="2:18" s="82" customFormat="1" ht="15">
      <c r="B408" s="83"/>
      <c r="F408" s="175"/>
      <c r="G408" s="84"/>
      <c r="H408" s="84"/>
      <c r="I408" s="85"/>
      <c r="J408" s="85"/>
      <c r="K408" s="85"/>
      <c r="L408" s="85"/>
      <c r="M408" s="85"/>
      <c r="N408" s="85"/>
      <c r="O408" s="85"/>
      <c r="P408" s="85"/>
      <c r="Q408" s="85"/>
      <c r="R408" s="85"/>
    </row>
    <row r="409" spans="2:18" s="82" customFormat="1" ht="15">
      <c r="B409" s="83"/>
      <c r="F409" s="175"/>
      <c r="G409" s="84"/>
      <c r="H409" s="84"/>
      <c r="I409" s="85"/>
      <c r="J409" s="85"/>
      <c r="K409" s="85"/>
      <c r="L409" s="85"/>
      <c r="M409" s="85"/>
      <c r="N409" s="85"/>
      <c r="O409" s="85"/>
      <c r="P409" s="85"/>
      <c r="Q409" s="85"/>
      <c r="R409" s="85"/>
    </row>
    <row r="410" spans="2:18" s="82" customFormat="1" ht="15">
      <c r="B410" s="83"/>
      <c r="F410" s="175"/>
      <c r="G410" s="84"/>
      <c r="H410" s="84"/>
      <c r="I410" s="85"/>
      <c r="J410" s="85"/>
      <c r="K410" s="85"/>
      <c r="L410" s="85"/>
      <c r="M410" s="85"/>
      <c r="N410" s="85"/>
      <c r="O410" s="85"/>
      <c r="P410" s="85"/>
      <c r="Q410" s="85"/>
      <c r="R410" s="85"/>
    </row>
    <row r="411" spans="2:18" s="82" customFormat="1" ht="15">
      <c r="B411" s="83"/>
      <c r="F411" s="175"/>
      <c r="G411" s="84"/>
      <c r="H411" s="84"/>
      <c r="I411" s="85"/>
      <c r="J411" s="85"/>
      <c r="K411" s="85"/>
      <c r="L411" s="85"/>
      <c r="M411" s="85"/>
      <c r="N411" s="85"/>
      <c r="O411" s="85"/>
      <c r="P411" s="85"/>
      <c r="Q411" s="85"/>
      <c r="R411" s="85"/>
    </row>
    <row r="412" spans="2:18" s="82" customFormat="1" ht="15">
      <c r="B412" s="83"/>
      <c r="F412" s="175"/>
      <c r="G412" s="84"/>
      <c r="H412" s="84"/>
      <c r="I412" s="85"/>
      <c r="J412" s="85"/>
      <c r="K412" s="85"/>
      <c r="L412" s="85"/>
      <c r="M412" s="85"/>
      <c r="N412" s="85"/>
      <c r="O412" s="85"/>
      <c r="P412" s="85"/>
      <c r="Q412" s="85"/>
      <c r="R412" s="85"/>
    </row>
    <row r="413" spans="2:18" s="82" customFormat="1" ht="15">
      <c r="B413" s="83"/>
      <c r="F413" s="175"/>
      <c r="G413" s="84"/>
      <c r="H413" s="84"/>
      <c r="I413" s="85"/>
      <c r="J413" s="85"/>
      <c r="K413" s="85"/>
      <c r="L413" s="85"/>
      <c r="M413" s="85"/>
      <c r="N413" s="85"/>
      <c r="O413" s="85"/>
      <c r="P413" s="85"/>
      <c r="Q413" s="85"/>
      <c r="R413" s="85"/>
    </row>
    <row r="414" spans="2:18" s="82" customFormat="1" ht="15">
      <c r="B414" s="83"/>
      <c r="F414" s="175"/>
      <c r="G414" s="84"/>
      <c r="H414" s="84"/>
      <c r="I414" s="85"/>
      <c r="J414" s="85"/>
      <c r="K414" s="85"/>
      <c r="L414" s="85"/>
      <c r="M414" s="85"/>
      <c r="N414" s="85"/>
      <c r="O414" s="85"/>
      <c r="P414" s="85"/>
      <c r="Q414" s="85"/>
      <c r="R414" s="85"/>
    </row>
    <row r="415" spans="2:18" s="82" customFormat="1" ht="15">
      <c r="B415" s="83"/>
      <c r="F415" s="175"/>
      <c r="G415" s="84"/>
      <c r="H415" s="84"/>
      <c r="I415" s="85"/>
      <c r="J415" s="85"/>
      <c r="K415" s="85"/>
      <c r="L415" s="85"/>
      <c r="M415" s="85"/>
      <c r="N415" s="85"/>
      <c r="O415" s="85"/>
      <c r="P415" s="85"/>
      <c r="Q415" s="85"/>
      <c r="R415" s="85"/>
    </row>
    <row r="416" spans="2:18" s="82" customFormat="1" ht="15">
      <c r="B416" s="83"/>
      <c r="F416" s="175"/>
      <c r="G416" s="84"/>
      <c r="H416" s="84"/>
      <c r="I416" s="85"/>
      <c r="J416" s="85"/>
      <c r="K416" s="85"/>
      <c r="L416" s="85"/>
      <c r="M416" s="85"/>
      <c r="N416" s="85"/>
      <c r="O416" s="85"/>
      <c r="P416" s="85"/>
      <c r="Q416" s="85"/>
      <c r="R416" s="85"/>
    </row>
    <row r="417" spans="2:18" s="82" customFormat="1" ht="15">
      <c r="B417" s="83"/>
      <c r="F417" s="175"/>
      <c r="G417" s="84"/>
      <c r="H417" s="84"/>
      <c r="I417" s="85"/>
      <c r="J417" s="85"/>
      <c r="K417" s="85"/>
      <c r="L417" s="85"/>
      <c r="M417" s="85"/>
      <c r="N417" s="85"/>
      <c r="O417" s="85"/>
      <c r="P417" s="85"/>
      <c r="Q417" s="85"/>
      <c r="R417" s="85"/>
    </row>
    <row r="418" spans="2:18" s="82" customFormat="1" ht="15">
      <c r="B418" s="83"/>
      <c r="F418" s="175"/>
      <c r="G418" s="84"/>
      <c r="H418" s="84"/>
      <c r="I418" s="85"/>
      <c r="J418" s="85"/>
      <c r="K418" s="85"/>
      <c r="L418" s="85"/>
      <c r="M418" s="85"/>
      <c r="N418" s="85"/>
      <c r="O418" s="85"/>
      <c r="P418" s="85"/>
      <c r="Q418" s="85"/>
      <c r="R418" s="85"/>
    </row>
    <row r="419" spans="2:18" s="82" customFormat="1" ht="15">
      <c r="B419" s="83"/>
      <c r="F419" s="175"/>
      <c r="G419" s="84"/>
      <c r="H419" s="84"/>
      <c r="I419" s="85"/>
      <c r="J419" s="85"/>
      <c r="K419" s="85"/>
      <c r="L419" s="85"/>
      <c r="M419" s="85"/>
      <c r="N419" s="85"/>
      <c r="O419" s="85"/>
      <c r="P419" s="85"/>
      <c r="Q419" s="85"/>
      <c r="R419" s="85"/>
    </row>
    <row r="420" spans="2:18" s="82" customFormat="1" ht="15">
      <c r="B420" s="83"/>
      <c r="F420" s="175"/>
      <c r="G420" s="84"/>
      <c r="H420" s="84"/>
      <c r="I420" s="85"/>
      <c r="J420" s="85"/>
      <c r="K420" s="85"/>
      <c r="L420" s="85"/>
      <c r="M420" s="85"/>
      <c r="N420" s="85"/>
      <c r="O420" s="85"/>
      <c r="P420" s="85"/>
      <c r="Q420" s="85"/>
      <c r="R420" s="85"/>
    </row>
    <row r="421" spans="2:18" s="82" customFormat="1" ht="15">
      <c r="B421" s="83"/>
      <c r="F421" s="175"/>
      <c r="G421" s="84"/>
      <c r="H421" s="84"/>
      <c r="I421" s="85"/>
      <c r="J421" s="85"/>
      <c r="K421" s="85"/>
      <c r="L421" s="85"/>
      <c r="M421" s="85"/>
      <c r="N421" s="85"/>
      <c r="O421" s="85"/>
      <c r="P421" s="85"/>
      <c r="Q421" s="85"/>
      <c r="R421" s="85"/>
    </row>
    <row r="422" spans="2:18" s="82" customFormat="1" ht="15">
      <c r="B422" s="83"/>
      <c r="F422" s="175"/>
      <c r="G422" s="84"/>
      <c r="H422" s="84"/>
      <c r="I422" s="85"/>
      <c r="J422" s="85"/>
      <c r="K422" s="85"/>
      <c r="L422" s="85"/>
      <c r="M422" s="85"/>
      <c r="N422" s="85"/>
      <c r="O422" s="85"/>
      <c r="P422" s="85"/>
      <c r="Q422" s="85"/>
      <c r="R422" s="85"/>
    </row>
    <row r="423" spans="2:18" s="82" customFormat="1" ht="15">
      <c r="B423" s="83"/>
      <c r="F423" s="175"/>
      <c r="G423" s="84"/>
      <c r="H423" s="84"/>
      <c r="I423" s="85"/>
      <c r="J423" s="85"/>
      <c r="K423" s="85"/>
      <c r="L423" s="85"/>
      <c r="M423" s="85"/>
      <c r="N423" s="85"/>
      <c r="O423" s="85"/>
      <c r="P423" s="85"/>
      <c r="Q423" s="85"/>
      <c r="R423" s="85"/>
    </row>
    <row r="424" spans="2:18" s="82" customFormat="1" ht="15">
      <c r="B424" s="83"/>
      <c r="F424" s="175"/>
      <c r="G424" s="84"/>
      <c r="H424" s="84"/>
      <c r="I424" s="85"/>
      <c r="J424" s="85"/>
      <c r="K424" s="85"/>
      <c r="L424" s="85"/>
      <c r="M424" s="85"/>
      <c r="N424" s="85"/>
      <c r="O424" s="85"/>
      <c r="P424" s="85"/>
      <c r="Q424" s="85"/>
      <c r="R424" s="85"/>
    </row>
    <row r="425" spans="2:18" s="82" customFormat="1" ht="15">
      <c r="B425" s="83"/>
      <c r="F425" s="175"/>
      <c r="G425" s="84"/>
      <c r="H425" s="84"/>
      <c r="I425" s="85"/>
      <c r="J425" s="85"/>
      <c r="K425" s="85"/>
      <c r="L425" s="85"/>
      <c r="M425" s="85"/>
      <c r="N425" s="85"/>
      <c r="O425" s="85"/>
      <c r="P425" s="85"/>
      <c r="Q425" s="85"/>
      <c r="R425" s="85"/>
    </row>
    <row r="426" spans="2:18" s="82" customFormat="1" ht="15">
      <c r="B426" s="83"/>
      <c r="F426" s="175"/>
      <c r="G426" s="84"/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</row>
    <row r="427" spans="2:18" s="82" customFormat="1" ht="15">
      <c r="B427" s="83"/>
      <c r="F427" s="175"/>
      <c r="G427" s="84"/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</row>
    <row r="428" spans="2:18" s="82" customFormat="1" ht="15">
      <c r="B428" s="83"/>
      <c r="F428" s="175"/>
      <c r="G428" s="84"/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</row>
    <row r="429" spans="2:18" s="82" customFormat="1" ht="15">
      <c r="B429" s="83"/>
      <c r="F429" s="175"/>
      <c r="G429" s="84"/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</row>
    <row r="430" spans="2:18" s="82" customFormat="1" ht="15">
      <c r="B430" s="83"/>
      <c r="F430" s="175"/>
      <c r="G430" s="84"/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</row>
    <row r="431" spans="2:18" s="82" customFormat="1" ht="15">
      <c r="B431" s="83"/>
      <c r="F431" s="175"/>
      <c r="G431" s="84"/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</row>
    <row r="432" spans="2:18" s="82" customFormat="1" ht="15">
      <c r="B432" s="83"/>
      <c r="F432" s="175"/>
      <c r="G432" s="84"/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</row>
    <row r="433" spans="2:18" s="82" customFormat="1" ht="15">
      <c r="B433" s="83"/>
      <c r="F433" s="175"/>
      <c r="G433" s="84"/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</row>
    <row r="434" spans="2:18" s="82" customFormat="1" ht="15">
      <c r="B434" s="83"/>
      <c r="F434" s="175"/>
      <c r="G434" s="84"/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</row>
    <row r="435" spans="2:18" s="82" customFormat="1" ht="15">
      <c r="B435" s="83"/>
      <c r="F435" s="175"/>
      <c r="G435" s="84"/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</row>
    <row r="436" spans="2:18" s="82" customFormat="1" ht="15">
      <c r="B436" s="83"/>
      <c r="F436" s="175"/>
      <c r="G436" s="84"/>
      <c r="H436" s="84"/>
      <c r="I436" s="85"/>
      <c r="J436" s="85"/>
      <c r="K436" s="85"/>
      <c r="L436" s="85"/>
      <c r="M436" s="85"/>
      <c r="N436" s="85"/>
      <c r="O436" s="85"/>
      <c r="P436" s="85"/>
      <c r="Q436" s="85"/>
      <c r="R436" s="85"/>
    </row>
    <row r="437" spans="2:18" s="82" customFormat="1" ht="15">
      <c r="B437" s="83"/>
      <c r="F437" s="175"/>
      <c r="G437" s="84"/>
      <c r="H437" s="84"/>
      <c r="I437" s="85"/>
      <c r="J437" s="85"/>
      <c r="K437" s="85"/>
      <c r="L437" s="85"/>
      <c r="M437" s="85"/>
      <c r="N437" s="85"/>
      <c r="O437" s="85"/>
      <c r="P437" s="85"/>
      <c r="Q437" s="85"/>
      <c r="R437" s="85"/>
    </row>
    <row r="438" spans="2:18" s="82" customFormat="1" ht="15">
      <c r="B438" s="83"/>
      <c r="F438" s="175"/>
      <c r="G438" s="84"/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</row>
    <row r="439" spans="2:18" s="82" customFormat="1" ht="15">
      <c r="B439" s="83"/>
      <c r="F439" s="175"/>
      <c r="G439" s="84"/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</row>
    <row r="440" spans="2:18" s="82" customFormat="1" ht="15">
      <c r="B440" s="83"/>
      <c r="F440" s="175"/>
      <c r="G440" s="84"/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</row>
    <row r="441" spans="2:18" s="82" customFormat="1" ht="15">
      <c r="B441" s="83"/>
      <c r="F441" s="175"/>
      <c r="G441" s="84"/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</row>
  </sheetData>
  <sheetProtection/>
  <mergeCells count="30">
    <mergeCell ref="C4:C7"/>
    <mergeCell ref="O4:P4"/>
    <mergeCell ref="Q4:R4"/>
    <mergeCell ref="M4:N4"/>
    <mergeCell ref="A2:A7"/>
    <mergeCell ref="B2:B7"/>
    <mergeCell ref="G2:J3"/>
    <mergeCell ref="I5:I7"/>
    <mergeCell ref="K3:L3"/>
    <mergeCell ref="K2:L2"/>
    <mergeCell ref="H4:H7"/>
    <mergeCell ref="I4:J4"/>
    <mergeCell ref="J5:J7"/>
    <mergeCell ref="K62:L62"/>
    <mergeCell ref="D4:D7"/>
    <mergeCell ref="G4:G7"/>
    <mergeCell ref="E4:E7"/>
    <mergeCell ref="F2:F7"/>
    <mergeCell ref="G45:G46"/>
    <mergeCell ref="K4:K7"/>
    <mergeCell ref="J68:L68"/>
    <mergeCell ref="L4:L7"/>
    <mergeCell ref="M2:R3"/>
    <mergeCell ref="A63:H68"/>
    <mergeCell ref="I63:I68"/>
    <mergeCell ref="J63:L63"/>
    <mergeCell ref="J64:L64"/>
    <mergeCell ref="J65:L65"/>
    <mergeCell ref="J67:L67"/>
    <mergeCell ref="J66:L66"/>
  </mergeCells>
  <printOptions/>
  <pageMargins left="0.24" right="0.24" top="0.28" bottom="0.2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2.140625" style="8" customWidth="1"/>
    <col min="2" max="3" width="0" style="8" hidden="1" customWidth="1"/>
    <col min="4" max="4" width="18.8515625" style="8" customWidth="1"/>
    <col min="5" max="5" width="8.8515625" style="8" customWidth="1"/>
    <col min="6" max="6" width="15.7109375" style="8" customWidth="1"/>
    <col min="7" max="7" width="17.140625" style="8" customWidth="1"/>
    <col min="8" max="8" width="12.00390625" style="8" customWidth="1"/>
    <col min="9" max="9" width="12.7109375" style="8" customWidth="1"/>
    <col min="10" max="10" width="15.28125" style="8" customWidth="1"/>
    <col min="11" max="11" width="11.00390625" style="8" customWidth="1"/>
    <col min="12" max="16384" width="9.140625" style="8" customWidth="1"/>
  </cols>
  <sheetData>
    <row r="1" spans="1:11" ht="19.5" customHeight="1">
      <c r="A1" s="10" t="s">
        <v>60</v>
      </c>
      <c r="B1" s="10"/>
      <c r="C1" s="10"/>
      <c r="D1" s="34"/>
      <c r="E1" s="34"/>
      <c r="F1" s="34"/>
      <c r="G1" s="34"/>
      <c r="H1" s="34"/>
      <c r="I1" s="34"/>
      <c r="J1" s="34"/>
      <c r="K1" s="34"/>
    </row>
    <row r="2" spans="1:12" ht="37.5" customHeight="1">
      <c r="A2" s="287" t="s">
        <v>51</v>
      </c>
      <c r="B2" s="287" t="s">
        <v>52</v>
      </c>
      <c r="C2" s="287"/>
      <c r="D2" s="287"/>
      <c r="E2" s="287" t="s">
        <v>53</v>
      </c>
      <c r="F2" s="287" t="s">
        <v>47</v>
      </c>
      <c r="G2" s="287"/>
      <c r="H2" s="287" t="s">
        <v>54</v>
      </c>
      <c r="I2" s="287" t="s">
        <v>55</v>
      </c>
      <c r="J2" s="287" t="s">
        <v>178</v>
      </c>
      <c r="K2" s="287" t="s">
        <v>56</v>
      </c>
      <c r="L2" s="287" t="s">
        <v>11</v>
      </c>
    </row>
    <row r="3" spans="1:12" ht="25.5">
      <c r="A3" s="287"/>
      <c r="B3" s="287"/>
      <c r="C3" s="287"/>
      <c r="D3" s="287"/>
      <c r="E3" s="287"/>
      <c r="F3" s="287" t="s">
        <v>57</v>
      </c>
      <c r="G3" s="255" t="s">
        <v>58</v>
      </c>
      <c r="H3" s="287"/>
      <c r="I3" s="287"/>
      <c r="J3" s="287"/>
      <c r="K3" s="287"/>
      <c r="L3" s="287"/>
    </row>
    <row r="4" spans="1:12" ht="15">
      <c r="A4" s="287"/>
      <c r="B4" s="287"/>
      <c r="C4" s="287"/>
      <c r="D4" s="287"/>
      <c r="E4" s="287"/>
      <c r="F4" s="287"/>
      <c r="G4" s="256" t="s">
        <v>59</v>
      </c>
      <c r="H4" s="287"/>
      <c r="I4" s="287"/>
      <c r="J4" s="287"/>
      <c r="K4" s="287"/>
      <c r="L4" s="287"/>
    </row>
    <row r="5" spans="1:12" ht="75">
      <c r="A5" s="257">
        <v>1</v>
      </c>
      <c r="B5" s="257" t="s">
        <v>63</v>
      </c>
      <c r="C5" s="257" t="s">
        <v>64</v>
      </c>
      <c r="D5" s="258">
        <v>2</v>
      </c>
      <c r="E5" s="258">
        <v>3</v>
      </c>
      <c r="F5" s="258">
        <v>4</v>
      </c>
      <c r="G5" s="258">
        <v>5</v>
      </c>
      <c r="H5" s="258">
        <v>6</v>
      </c>
      <c r="I5" s="258">
        <v>7</v>
      </c>
      <c r="J5" s="258"/>
      <c r="K5" s="258">
        <v>8</v>
      </c>
      <c r="L5" s="258">
        <v>9</v>
      </c>
    </row>
    <row r="6" spans="1:12" ht="18.75">
      <c r="A6" s="259" t="s">
        <v>179</v>
      </c>
      <c r="B6" s="260">
        <v>17</v>
      </c>
      <c r="C6" s="260">
        <v>23</v>
      </c>
      <c r="D6" s="261">
        <v>41</v>
      </c>
      <c r="E6" s="262"/>
      <c r="F6" s="262"/>
      <c r="G6" s="262"/>
      <c r="H6" s="263">
        <v>1</v>
      </c>
      <c r="I6" s="262"/>
      <c r="J6" s="262"/>
      <c r="K6" s="263">
        <v>10</v>
      </c>
      <c r="L6" s="262">
        <f>SUM(D6:K6)</f>
        <v>52</v>
      </c>
    </row>
    <row r="7" spans="1:12" ht="18.75">
      <c r="A7" s="259" t="s">
        <v>180</v>
      </c>
      <c r="B7" s="260">
        <v>17</v>
      </c>
      <c r="C7" s="264">
        <v>20</v>
      </c>
      <c r="D7" s="261">
        <v>30</v>
      </c>
      <c r="E7" s="265">
        <v>4</v>
      </c>
      <c r="F7" s="265">
        <v>5</v>
      </c>
      <c r="G7" s="265"/>
      <c r="H7" s="266">
        <v>2</v>
      </c>
      <c r="I7" s="262"/>
      <c r="J7" s="262"/>
      <c r="K7" s="263">
        <f>2+9</f>
        <v>11</v>
      </c>
      <c r="L7" s="262">
        <f>SUM(D7:K7)</f>
        <v>52</v>
      </c>
    </row>
    <row r="8" spans="1:12" ht="18.75">
      <c r="A8" s="259" t="s">
        <v>181</v>
      </c>
      <c r="B8" s="264">
        <v>19</v>
      </c>
      <c r="C8" s="259"/>
      <c r="D8" s="261">
        <v>9</v>
      </c>
      <c r="E8" s="265">
        <v>4</v>
      </c>
      <c r="F8" s="265">
        <v>4</v>
      </c>
      <c r="G8" s="265"/>
      <c r="H8" s="267">
        <v>1</v>
      </c>
      <c r="I8" s="267">
        <v>1</v>
      </c>
      <c r="J8" s="267"/>
      <c r="K8" s="267">
        <v>2</v>
      </c>
      <c r="L8" s="262">
        <f>SUM(D8:K8)</f>
        <v>21</v>
      </c>
    </row>
    <row r="9" spans="1:12" ht="18.75">
      <c r="A9" s="257" t="s">
        <v>11</v>
      </c>
      <c r="B9" s="257">
        <f>B6+B7+B8</f>
        <v>53</v>
      </c>
      <c r="C9" s="257">
        <f>C6+C7+C8</f>
        <v>43</v>
      </c>
      <c r="D9" s="261">
        <f>D6+D7+D8</f>
        <v>80</v>
      </c>
      <c r="E9" s="262">
        <f aca="true" t="shared" si="0" ref="E9:L9">SUM(E6:E8)</f>
        <v>8</v>
      </c>
      <c r="F9" s="262">
        <f t="shared" si="0"/>
        <v>9</v>
      </c>
      <c r="G9" s="262">
        <f t="shared" si="0"/>
        <v>0</v>
      </c>
      <c r="H9" s="262">
        <f t="shared" si="0"/>
        <v>4</v>
      </c>
      <c r="I9" s="262">
        <f t="shared" si="0"/>
        <v>1</v>
      </c>
      <c r="J9" s="262">
        <f t="shared" si="0"/>
        <v>0</v>
      </c>
      <c r="K9" s="262">
        <f t="shared" si="0"/>
        <v>23</v>
      </c>
      <c r="L9" s="262">
        <f t="shared" si="0"/>
        <v>125</v>
      </c>
    </row>
    <row r="10" spans="1:11" ht="19.5" hidden="1" thickBot="1">
      <c r="A10" s="252" t="s">
        <v>61</v>
      </c>
      <c r="B10" s="252"/>
      <c r="C10" s="252"/>
      <c r="D10" s="253">
        <f>B6+C6+B7+H6+H7+K6+K7</f>
        <v>81</v>
      </c>
      <c r="E10" s="291">
        <f>E9+F9</f>
        <v>17</v>
      </c>
      <c r="F10" s="291"/>
      <c r="G10" s="252"/>
      <c r="H10" s="254"/>
      <c r="I10" s="252"/>
      <c r="J10" s="252"/>
      <c r="K10" s="252"/>
    </row>
    <row r="11" spans="1:11" ht="57" hidden="1" thickBot="1">
      <c r="A11" s="40" t="s">
        <v>62</v>
      </c>
      <c r="B11" s="40"/>
      <c r="C11" s="40"/>
      <c r="D11" s="22">
        <f>B8+C7+H8+I8+K8</f>
        <v>43</v>
      </c>
      <c r="E11" s="40"/>
      <c r="F11" s="40"/>
      <c r="G11" s="40"/>
      <c r="H11" s="40"/>
      <c r="I11" s="40"/>
      <c r="J11" s="40"/>
      <c r="K11" s="40"/>
    </row>
    <row r="12" spans="1:11" ht="19.5" hidden="1" thickBot="1">
      <c r="A12" s="39" t="s">
        <v>50</v>
      </c>
      <c r="B12" s="39"/>
      <c r="C12" s="39"/>
      <c r="D12" s="21">
        <f>D10+D11</f>
        <v>124</v>
      </c>
      <c r="E12" s="289">
        <f>E10+E11</f>
        <v>17</v>
      </c>
      <c r="F12" s="290"/>
      <c r="G12" s="39">
        <f>G10+G11</f>
        <v>0</v>
      </c>
      <c r="H12" s="39">
        <f>H10+H11</f>
        <v>0</v>
      </c>
      <c r="I12" s="39">
        <f>I10+I11</f>
        <v>0</v>
      </c>
      <c r="J12" s="39"/>
      <c r="K12" s="39">
        <f>K10+K11</f>
        <v>0</v>
      </c>
    </row>
    <row r="13" spans="1:11" ht="18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8.75">
      <c r="A14" s="41"/>
      <c r="B14" s="41"/>
      <c r="C14" s="41"/>
      <c r="D14" s="9"/>
      <c r="E14" s="9"/>
      <c r="F14" s="9"/>
      <c r="G14" s="9"/>
      <c r="H14" s="9"/>
      <c r="I14" s="41"/>
      <c r="J14" s="41"/>
      <c r="K14" s="41"/>
    </row>
    <row r="15" spans="1:11" ht="18.75">
      <c r="A15" s="41"/>
      <c r="B15" s="41"/>
      <c r="C15" s="41"/>
      <c r="D15" s="42"/>
      <c r="E15" s="9"/>
      <c r="F15" s="9"/>
      <c r="G15" s="9"/>
      <c r="H15" s="9"/>
      <c r="I15" s="41"/>
      <c r="J15" s="41"/>
      <c r="K15" s="9"/>
    </row>
    <row r="16" spans="1:11" ht="18.75">
      <c r="A16" s="41"/>
      <c r="B16" s="41"/>
      <c r="C16" s="41"/>
      <c r="D16" s="9"/>
      <c r="E16" s="9"/>
      <c r="F16" s="9"/>
      <c r="G16" s="9"/>
      <c r="H16" s="9"/>
      <c r="I16" s="41"/>
      <c r="J16" s="41"/>
      <c r="K16" s="9"/>
    </row>
    <row r="17" spans="1:11" ht="22.5" customHeight="1">
      <c r="A17" s="41"/>
      <c r="B17" s="41"/>
      <c r="C17" s="41"/>
      <c r="D17" s="9"/>
      <c r="E17" s="9"/>
      <c r="F17" s="43"/>
      <c r="G17" s="9"/>
      <c r="H17" s="9"/>
      <c r="I17" s="41"/>
      <c r="J17" s="41"/>
      <c r="K17" s="9"/>
    </row>
    <row r="18" spans="1:11" ht="26.25" customHeight="1">
      <c r="A18" s="41"/>
      <c r="B18" s="41"/>
      <c r="C18" s="41"/>
      <c r="D18" s="9"/>
      <c r="E18" s="44"/>
      <c r="F18" s="44"/>
      <c r="G18" s="44"/>
      <c r="H18" s="9"/>
      <c r="I18" s="41"/>
      <c r="J18" s="41"/>
      <c r="K18" s="288"/>
    </row>
    <row r="19" spans="1:11" ht="12" customHeight="1">
      <c r="A19" s="41"/>
      <c r="B19" s="41"/>
      <c r="C19" s="41"/>
      <c r="D19" s="9"/>
      <c r="E19" s="9"/>
      <c r="F19" s="9"/>
      <c r="G19" s="9"/>
      <c r="H19" s="9"/>
      <c r="I19" s="41"/>
      <c r="J19" s="41"/>
      <c r="K19" s="288"/>
    </row>
    <row r="20" spans="1:11" ht="18.75">
      <c r="A20" s="41"/>
      <c r="B20" s="41"/>
      <c r="C20" s="41"/>
      <c r="D20" s="9"/>
      <c r="E20" s="9"/>
      <c r="F20" s="9"/>
      <c r="G20" s="9"/>
      <c r="H20" s="9"/>
      <c r="I20" s="41"/>
      <c r="J20" s="41"/>
      <c r="K20" s="41"/>
    </row>
    <row r="21" spans="1:11" ht="18.75">
      <c r="A21" s="41"/>
      <c r="B21" s="41"/>
      <c r="C21" s="41"/>
      <c r="D21" s="45"/>
      <c r="E21" s="9"/>
      <c r="F21" s="45"/>
      <c r="G21" s="9"/>
      <c r="H21" s="9"/>
      <c r="I21" s="41"/>
      <c r="J21" s="41"/>
      <c r="K21" s="41"/>
    </row>
    <row r="22" spans="1:11" ht="18.75">
      <c r="A22" s="41"/>
      <c r="B22" s="41"/>
      <c r="C22" s="41"/>
      <c r="D22" s="9"/>
      <c r="E22" s="9"/>
      <c r="F22" s="9"/>
      <c r="G22" s="9"/>
      <c r="H22" s="9"/>
      <c r="I22" s="41"/>
      <c r="J22" s="41"/>
      <c r="K22" s="41"/>
    </row>
    <row r="23" spans="1:11" ht="18.75">
      <c r="A23" s="41"/>
      <c r="B23" s="41"/>
      <c r="C23" s="41"/>
      <c r="D23" s="9"/>
      <c r="E23" s="44"/>
      <c r="F23" s="44"/>
      <c r="G23" s="44"/>
      <c r="H23" s="9"/>
      <c r="I23" s="41"/>
      <c r="J23" s="41"/>
      <c r="K23" s="41"/>
    </row>
    <row r="24" spans="1:11" ht="18.75">
      <c r="A24" s="41"/>
      <c r="B24" s="41"/>
      <c r="C24" s="41"/>
      <c r="D24" s="9"/>
      <c r="E24" s="9"/>
      <c r="F24" s="9"/>
      <c r="G24" s="9"/>
      <c r="H24" s="9"/>
      <c r="I24" s="41"/>
      <c r="J24" s="41"/>
      <c r="K24" s="41"/>
    </row>
    <row r="25" spans="1:11" ht="18.75">
      <c r="A25" s="9"/>
      <c r="B25" s="9"/>
      <c r="C25" s="9"/>
      <c r="D25" s="9"/>
      <c r="E25" s="9"/>
      <c r="F25" s="45"/>
      <c r="G25" s="9"/>
      <c r="H25" s="9"/>
      <c r="I25" s="41"/>
      <c r="J25" s="41"/>
      <c r="K25" s="41"/>
    </row>
    <row r="26" spans="1:11" ht="18.75">
      <c r="A26" s="9"/>
      <c r="B26" s="9"/>
      <c r="C26" s="9"/>
      <c r="D26" s="9"/>
      <c r="E26" s="9"/>
      <c r="F26" s="9"/>
      <c r="G26" s="9"/>
      <c r="H26" s="9"/>
      <c r="I26" s="41"/>
      <c r="J26" s="41"/>
      <c r="K26" s="41"/>
    </row>
    <row r="27" spans="1:11" ht="18.75">
      <c r="A27" s="9"/>
      <c r="B27" s="9"/>
      <c r="C27" s="9"/>
      <c r="D27" s="9"/>
      <c r="E27" s="44"/>
      <c r="F27" s="44"/>
      <c r="G27" s="44"/>
      <c r="H27" s="9"/>
      <c r="I27" s="41"/>
      <c r="J27" s="41"/>
      <c r="K27" s="41"/>
    </row>
    <row r="28" spans="1:1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</sheetData>
  <sheetProtection/>
  <mergeCells count="13">
    <mergeCell ref="K18:K19"/>
    <mergeCell ref="E12:F12"/>
    <mergeCell ref="J2:J4"/>
    <mergeCell ref="K2:K4"/>
    <mergeCell ref="F3:F4"/>
    <mergeCell ref="E10:F10"/>
    <mergeCell ref="L2:L4"/>
    <mergeCell ref="A2:A4"/>
    <mergeCell ref="B2:D4"/>
    <mergeCell ref="E2:E4"/>
    <mergeCell ref="F2:G2"/>
    <mergeCell ref="H2:H4"/>
    <mergeCell ref="I2:I4"/>
  </mergeCells>
  <printOptions/>
  <pageMargins left="0.14" right="0.16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26"/>
  <sheetViews>
    <sheetView zoomScalePageLayoutView="0" workbookViewId="0" topLeftCell="A7">
      <selection activeCell="A10" sqref="A10"/>
    </sheetView>
  </sheetViews>
  <sheetFormatPr defaultColWidth="9.140625" defaultRowHeight="15"/>
  <cols>
    <col min="1" max="1" width="103.8515625" style="0" customWidth="1"/>
    <col min="2" max="2" width="9.140625" style="0" customWidth="1"/>
  </cols>
  <sheetData>
    <row r="1" ht="18.75">
      <c r="A1" s="24" t="s">
        <v>86</v>
      </c>
    </row>
    <row r="2" ht="18.75">
      <c r="A2" s="24" t="s">
        <v>158</v>
      </c>
    </row>
    <row r="3" ht="19.5">
      <c r="A3" s="25" t="s">
        <v>342</v>
      </c>
    </row>
    <row r="4" ht="2.25" customHeight="1">
      <c r="A4" s="24" t="s">
        <v>87</v>
      </c>
    </row>
    <row r="5" ht="18.75">
      <c r="A5" s="24"/>
    </row>
    <row r="6" ht="18.75">
      <c r="A6" s="24" t="s">
        <v>88</v>
      </c>
    </row>
    <row r="7" ht="128.25" customHeight="1">
      <c r="A7" s="26" t="s">
        <v>89</v>
      </c>
    </row>
    <row r="8" ht="18.75">
      <c r="A8" s="27"/>
    </row>
    <row r="9" ht="18.75">
      <c r="A9" s="27" t="s">
        <v>90</v>
      </c>
    </row>
    <row r="10" ht="39.75" thickBot="1">
      <c r="A10" s="248" t="s">
        <v>341</v>
      </c>
    </row>
    <row r="11" ht="15">
      <c r="A11" s="28" t="s">
        <v>91</v>
      </c>
    </row>
    <row r="12" ht="33.75" customHeight="1">
      <c r="A12" s="27" t="s">
        <v>343</v>
      </c>
    </row>
    <row r="13" ht="42" customHeight="1" thickBot="1">
      <c r="A13" s="29" t="s">
        <v>344</v>
      </c>
    </row>
    <row r="14" ht="15">
      <c r="A14" s="28" t="s">
        <v>92</v>
      </c>
    </row>
    <row r="15" ht="18.75">
      <c r="A15" s="27"/>
    </row>
    <row r="16" ht="18.75">
      <c r="A16" s="30"/>
    </row>
    <row r="17" ht="24" customHeight="1">
      <c r="A17" s="31" t="s">
        <v>159</v>
      </c>
    </row>
    <row r="18" ht="24" customHeight="1">
      <c r="A18" s="35" t="s">
        <v>285</v>
      </c>
    </row>
    <row r="19" ht="24" customHeight="1">
      <c r="A19" s="35" t="s">
        <v>160</v>
      </c>
    </row>
    <row r="20" ht="20.25" customHeight="1">
      <c r="A20" s="31" t="s">
        <v>93</v>
      </c>
    </row>
    <row r="21" ht="27.75" customHeight="1">
      <c r="A21" s="31" t="s">
        <v>94</v>
      </c>
    </row>
    <row r="22" ht="25.5" customHeight="1">
      <c r="A22" s="31" t="s">
        <v>292</v>
      </c>
    </row>
    <row r="23" ht="23.25" customHeight="1">
      <c r="A23" s="31" t="s">
        <v>95</v>
      </c>
    </row>
    <row r="24" ht="18.75">
      <c r="A24" s="32"/>
    </row>
    <row r="25" ht="18.75">
      <c r="A25" s="33" t="s">
        <v>286</v>
      </c>
    </row>
    <row r="26" ht="18.75">
      <c r="A26" s="33"/>
    </row>
  </sheetData>
  <sheetProtection/>
  <printOptions/>
  <pageMargins left="0.7" right="0.21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26"/>
  <sheetViews>
    <sheetView zoomScalePageLayoutView="0" workbookViewId="0" topLeftCell="A13">
      <selection activeCell="A33" sqref="A33"/>
    </sheetView>
  </sheetViews>
  <sheetFormatPr defaultColWidth="9.140625" defaultRowHeight="15"/>
  <cols>
    <col min="1" max="1" width="176.8515625" style="0" customWidth="1"/>
    <col min="2" max="2" width="9.140625" style="0" customWidth="1"/>
  </cols>
  <sheetData>
    <row r="1" ht="18.75">
      <c r="A1" s="24" t="s">
        <v>86</v>
      </c>
    </row>
    <row r="2" ht="18.75">
      <c r="A2" s="24" t="s">
        <v>158</v>
      </c>
    </row>
    <row r="3" ht="19.5">
      <c r="A3" s="25" t="s">
        <v>342</v>
      </c>
    </row>
    <row r="4" ht="2.25" customHeight="1">
      <c r="A4" s="24" t="s">
        <v>87</v>
      </c>
    </row>
    <row r="5" ht="18.75">
      <c r="A5" s="24"/>
    </row>
    <row r="6" ht="18.75">
      <c r="A6" s="24" t="s">
        <v>88</v>
      </c>
    </row>
    <row r="7" ht="64.5" customHeight="1">
      <c r="A7" s="26" t="s">
        <v>96</v>
      </c>
    </row>
    <row r="8" ht="18.75">
      <c r="A8" s="27"/>
    </row>
    <row r="9" ht="18.75">
      <c r="A9" s="27" t="s">
        <v>97</v>
      </c>
    </row>
    <row r="10" ht="48" customHeight="1" thickBot="1">
      <c r="A10" s="248" t="s">
        <v>341</v>
      </c>
    </row>
    <row r="11" ht="15">
      <c r="A11" s="28" t="s">
        <v>91</v>
      </c>
    </row>
    <row r="12" ht="33.75" customHeight="1">
      <c r="A12" s="27" t="s">
        <v>343</v>
      </c>
    </row>
    <row r="13" ht="42" customHeight="1" thickBot="1">
      <c r="A13" s="29" t="s">
        <v>345</v>
      </c>
    </row>
    <row r="14" ht="15">
      <c r="A14" s="28" t="s">
        <v>92</v>
      </c>
    </row>
    <row r="15" ht="18.75">
      <c r="A15" s="27"/>
    </row>
    <row r="16" ht="5.25" customHeight="1">
      <c r="A16" s="30"/>
    </row>
    <row r="17" ht="24" customHeight="1">
      <c r="A17" s="31" t="s">
        <v>159</v>
      </c>
    </row>
    <row r="18" ht="24" customHeight="1">
      <c r="A18" s="35" t="s">
        <v>285</v>
      </c>
    </row>
    <row r="19" ht="24" customHeight="1">
      <c r="A19" s="35" t="s">
        <v>160</v>
      </c>
    </row>
    <row r="20" ht="20.25" customHeight="1">
      <c r="A20" s="31" t="s">
        <v>93</v>
      </c>
    </row>
    <row r="21" ht="27.75" customHeight="1">
      <c r="A21" s="31" t="s">
        <v>94</v>
      </c>
    </row>
    <row r="22" ht="25.5" customHeight="1">
      <c r="A22" s="31" t="s">
        <v>292</v>
      </c>
    </row>
    <row r="23" ht="23.25" customHeight="1">
      <c r="A23" s="31" t="s">
        <v>95</v>
      </c>
    </row>
    <row r="24" ht="18.75">
      <c r="A24" s="33" t="s">
        <v>286</v>
      </c>
    </row>
    <row r="26" ht="18.75">
      <c r="A26" s="33"/>
    </row>
  </sheetData>
  <sheetProtection/>
  <printOptions/>
  <pageMargins left="0.7086614173228347" right="0.7086614173228347" top="0.34" bottom="0.25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140625" style="0" customWidth="1"/>
    <col min="2" max="2" width="99.7109375" style="0" customWidth="1"/>
  </cols>
  <sheetData>
    <row r="1" spans="1:2" ht="16.5" customHeight="1">
      <c r="A1" s="292" t="s">
        <v>152</v>
      </c>
      <c r="B1" s="292"/>
    </row>
    <row r="2" spans="1:2" ht="15" customHeight="1" thickBot="1">
      <c r="A2" s="61"/>
      <c r="B2" s="58" t="s">
        <v>344</v>
      </c>
    </row>
    <row r="3" spans="1:2" ht="18" customHeight="1">
      <c r="A3" s="293" t="s">
        <v>92</v>
      </c>
      <c r="B3" s="293"/>
    </row>
    <row r="4" spans="1:2" ht="4.5" customHeight="1">
      <c r="A4" s="294"/>
      <c r="B4" s="294"/>
    </row>
    <row r="5" spans="1:2" s="64" customFormat="1" ht="19.5" customHeight="1">
      <c r="A5" s="66" t="s">
        <v>153</v>
      </c>
      <c r="B5" s="66" t="s">
        <v>154</v>
      </c>
    </row>
    <row r="6" spans="1:2" s="64" customFormat="1" ht="19.5" customHeight="1">
      <c r="A6" s="66"/>
      <c r="B6" s="66" t="s">
        <v>155</v>
      </c>
    </row>
    <row r="7" spans="1:2" s="64" customFormat="1" ht="19.5" customHeight="1">
      <c r="A7" s="62"/>
      <c r="B7" s="62" t="s">
        <v>14</v>
      </c>
    </row>
    <row r="8" spans="1:2" s="64" customFormat="1" ht="19.5" customHeight="1">
      <c r="A8" s="62">
        <v>1</v>
      </c>
      <c r="B8" s="62" t="s">
        <v>17</v>
      </c>
    </row>
    <row r="9" spans="1:2" s="64" customFormat="1" ht="19.5" customHeight="1">
      <c r="A9" s="62">
        <v>2</v>
      </c>
      <c r="B9" s="62" t="s">
        <v>18</v>
      </c>
    </row>
    <row r="10" spans="1:2" s="64" customFormat="1" ht="19.5" customHeight="1">
      <c r="A10" s="62">
        <v>3</v>
      </c>
      <c r="B10" s="62" t="s">
        <v>25</v>
      </c>
    </row>
    <row r="11" spans="1:2" s="64" customFormat="1" ht="19.5" customHeight="1">
      <c r="A11" s="62">
        <v>4</v>
      </c>
      <c r="B11" s="62" t="s">
        <v>19</v>
      </c>
    </row>
    <row r="12" spans="1:2" s="64" customFormat="1" ht="19.5" customHeight="1">
      <c r="A12" s="62">
        <v>5</v>
      </c>
      <c r="B12" s="62" t="s">
        <v>20</v>
      </c>
    </row>
    <row r="13" spans="1:2" s="64" customFormat="1" ht="19.5" customHeight="1">
      <c r="A13" s="62">
        <v>6</v>
      </c>
      <c r="B13" s="62" t="s">
        <v>157</v>
      </c>
    </row>
    <row r="14" spans="1:2" s="64" customFormat="1" ht="19.5" customHeight="1">
      <c r="A14" s="62">
        <v>7</v>
      </c>
      <c r="B14" s="62" t="s">
        <v>80</v>
      </c>
    </row>
    <row r="15" spans="1:2" s="64" customFormat="1" ht="19.5" customHeight="1">
      <c r="A15" s="62">
        <v>8</v>
      </c>
      <c r="B15" s="62" t="s">
        <v>77</v>
      </c>
    </row>
    <row r="16" spans="1:2" s="64" customFormat="1" ht="19.5" customHeight="1">
      <c r="A16" s="62">
        <v>9</v>
      </c>
      <c r="B16" s="62" t="s">
        <v>78</v>
      </c>
    </row>
    <row r="17" spans="1:2" s="64" customFormat="1" ht="19.5" customHeight="1">
      <c r="A17" s="62">
        <v>10</v>
      </c>
      <c r="B17" s="62" t="s">
        <v>141</v>
      </c>
    </row>
    <row r="18" spans="1:2" s="64" customFormat="1" ht="19.5" customHeight="1">
      <c r="A18" s="62">
        <v>11</v>
      </c>
      <c r="B18" s="62" t="s">
        <v>221</v>
      </c>
    </row>
    <row r="19" spans="1:2" s="64" customFormat="1" ht="19.5" customHeight="1">
      <c r="A19" s="62">
        <v>12</v>
      </c>
      <c r="B19" s="62" t="s">
        <v>190</v>
      </c>
    </row>
    <row r="20" spans="1:2" s="64" customFormat="1" ht="19.5" customHeight="1">
      <c r="A20" s="62">
        <v>13</v>
      </c>
      <c r="B20" s="62" t="s">
        <v>142</v>
      </c>
    </row>
    <row r="21" spans="1:2" s="64" customFormat="1" ht="19.5" customHeight="1">
      <c r="A21" s="62">
        <v>14</v>
      </c>
      <c r="B21" s="62" t="s">
        <v>28</v>
      </c>
    </row>
    <row r="22" spans="1:2" s="65" customFormat="1" ht="19.5" customHeight="1">
      <c r="A22" s="62"/>
      <c r="B22" s="62" t="s">
        <v>30</v>
      </c>
    </row>
    <row r="23" spans="1:2" s="64" customFormat="1" ht="19.5" customHeight="1">
      <c r="A23" s="66">
        <v>1</v>
      </c>
      <c r="B23" s="62" t="s">
        <v>161</v>
      </c>
    </row>
    <row r="24" spans="1:2" s="64" customFormat="1" ht="19.5" customHeight="1">
      <c r="A24" s="66">
        <v>2</v>
      </c>
      <c r="B24" s="62" t="s">
        <v>223</v>
      </c>
    </row>
    <row r="25" spans="1:2" s="64" customFormat="1" ht="19.5" customHeight="1">
      <c r="A25" s="66">
        <v>3</v>
      </c>
      <c r="B25" s="62" t="s">
        <v>162</v>
      </c>
    </row>
    <row r="26" spans="1:2" s="64" customFormat="1" ht="19.5" customHeight="1">
      <c r="A26" s="66">
        <v>4</v>
      </c>
      <c r="B26" s="62" t="s">
        <v>163</v>
      </c>
    </row>
    <row r="27" spans="1:2" s="64" customFormat="1" ht="19.5" customHeight="1">
      <c r="A27" s="66">
        <v>5</v>
      </c>
      <c r="B27" s="62" t="s">
        <v>164</v>
      </c>
    </row>
    <row r="28" spans="1:2" s="64" customFormat="1" ht="19.5" customHeight="1">
      <c r="A28" s="66"/>
      <c r="B28" s="66" t="s">
        <v>156</v>
      </c>
    </row>
    <row r="29" spans="1:2" s="64" customFormat="1" ht="19.5" customHeight="1">
      <c r="A29" s="66">
        <v>1</v>
      </c>
      <c r="B29" s="62" t="s">
        <v>165</v>
      </c>
    </row>
    <row r="30" spans="1:2" s="64" customFormat="1" ht="19.5" customHeight="1">
      <c r="A30" s="66">
        <v>2</v>
      </c>
      <c r="B30" s="62" t="s">
        <v>293</v>
      </c>
    </row>
    <row r="31" spans="1:2" s="64" customFormat="1" ht="19.5" customHeight="1">
      <c r="A31" s="66">
        <v>3</v>
      </c>
      <c r="B31" s="62" t="s">
        <v>166</v>
      </c>
    </row>
    <row r="32" spans="1:2" s="64" customFormat="1" ht="19.5" customHeight="1">
      <c r="A32" s="66">
        <v>4</v>
      </c>
      <c r="B32" s="62" t="s">
        <v>167</v>
      </c>
    </row>
    <row r="33" spans="1:2" s="64" customFormat="1" ht="19.5" customHeight="1">
      <c r="A33" s="66">
        <v>5</v>
      </c>
      <c r="B33" s="62" t="s">
        <v>168</v>
      </c>
    </row>
    <row r="34" spans="1:2" s="64" customFormat="1" ht="19.5" customHeight="1">
      <c r="A34" s="66"/>
      <c r="B34" s="66" t="s">
        <v>169</v>
      </c>
    </row>
    <row r="35" spans="1:2" s="64" customFormat="1" ht="19.5" customHeight="1">
      <c r="A35" s="62">
        <v>1</v>
      </c>
      <c r="B35" s="62" t="s">
        <v>170</v>
      </c>
    </row>
    <row r="36" spans="1:2" s="64" customFormat="1" ht="19.5" customHeight="1">
      <c r="A36" s="62">
        <v>2</v>
      </c>
      <c r="B36" s="62" t="s">
        <v>171</v>
      </c>
    </row>
    <row r="37" spans="1:2" s="64" customFormat="1" ht="19.5" customHeight="1">
      <c r="A37" s="62">
        <v>3</v>
      </c>
      <c r="B37" s="62" t="s">
        <v>172</v>
      </c>
    </row>
    <row r="38" spans="1:2" s="64" customFormat="1" ht="19.5" customHeight="1">
      <c r="A38" s="62"/>
      <c r="B38" s="63" t="s">
        <v>222</v>
      </c>
    </row>
    <row r="39" spans="1:2" s="64" customFormat="1" ht="19.5" customHeight="1">
      <c r="A39" s="62">
        <v>1</v>
      </c>
      <c r="B39" s="63" t="s">
        <v>221</v>
      </c>
    </row>
    <row r="40" spans="1:2" s="64" customFormat="1" ht="24" customHeight="1">
      <c r="A40" s="62">
        <v>2</v>
      </c>
      <c r="B40" s="62" t="s">
        <v>224</v>
      </c>
    </row>
    <row r="41" spans="1:2" s="64" customFormat="1" ht="34.5" customHeight="1">
      <c r="A41" s="62">
        <v>3</v>
      </c>
      <c r="B41" s="62" t="s">
        <v>225</v>
      </c>
    </row>
    <row r="42" spans="1:2" s="64" customFormat="1" ht="19.5" customHeight="1">
      <c r="A42" s="62"/>
      <c r="B42" s="62" t="s">
        <v>228</v>
      </c>
    </row>
    <row r="43" spans="1:2" s="64" customFormat="1" ht="19.5" customHeight="1">
      <c r="A43" s="62">
        <v>1</v>
      </c>
      <c r="B43" s="62" t="s">
        <v>227</v>
      </c>
    </row>
    <row r="44" spans="1:2" s="64" customFormat="1" ht="19.5" customHeight="1">
      <c r="A44" s="62">
        <v>2</v>
      </c>
      <c r="B44" s="62" t="s">
        <v>226</v>
      </c>
    </row>
  </sheetData>
  <sheetProtection/>
  <mergeCells count="2">
    <mergeCell ref="A1:B1"/>
    <mergeCell ref="A3:B4"/>
  </mergeCells>
  <printOptions/>
  <pageMargins left="0.2362204724409449" right="0.2362204724409449" top="0.35433070866141736" bottom="0.5511811023622047" header="0.31496062992125984" footer="0.5511811023622047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304"/>
  <sheetViews>
    <sheetView workbookViewId="0" topLeftCell="A305">
      <selection activeCell="E171" sqref="E171:BE171"/>
    </sheetView>
  </sheetViews>
  <sheetFormatPr defaultColWidth="9.140625" defaultRowHeight="15"/>
  <cols>
    <col min="1" max="1" width="9.421875" style="199" customWidth="1"/>
    <col min="2" max="2" width="12.00390625" style="199" customWidth="1"/>
    <col min="3" max="3" width="52.00390625" style="199" customWidth="1"/>
    <col min="4" max="4" width="9.140625" style="197" customWidth="1"/>
    <col min="5" max="23" width="5.7109375" style="197" customWidth="1"/>
    <col min="24" max="24" width="6.140625" style="197" customWidth="1"/>
    <col min="25" max="57" width="5.7109375" style="197" customWidth="1"/>
    <col min="58" max="58" width="9.57421875" style="198" customWidth="1"/>
    <col min="59" max="59" width="10.421875" style="199" customWidth="1"/>
    <col min="60" max="16384" width="9.140625" style="199" customWidth="1"/>
  </cols>
  <sheetData>
    <row r="1" spans="1:3" ht="18.75">
      <c r="A1" s="194"/>
      <c r="B1" s="195" t="s">
        <v>248</v>
      </c>
      <c r="C1" s="196"/>
    </row>
    <row r="2" spans="1:3" ht="47.25" customHeight="1">
      <c r="A2" s="295" t="s">
        <v>290</v>
      </c>
      <c r="B2" s="295"/>
      <c r="C2" s="295"/>
    </row>
    <row r="4" spans="1:59" s="197" customFormat="1" ht="93.75" customHeight="1">
      <c r="A4" s="296" t="s">
        <v>100</v>
      </c>
      <c r="B4" s="296" t="s">
        <v>0</v>
      </c>
      <c r="C4" s="296" t="s">
        <v>101</v>
      </c>
      <c r="D4" s="297" t="s">
        <v>102</v>
      </c>
      <c r="E4" s="268" t="s">
        <v>294</v>
      </c>
      <c r="F4" s="298" t="s">
        <v>103</v>
      </c>
      <c r="G4" s="298"/>
      <c r="H4" s="298"/>
      <c r="I4" s="268" t="s">
        <v>295</v>
      </c>
      <c r="J4" s="298" t="s">
        <v>104</v>
      </c>
      <c r="K4" s="298"/>
      <c r="L4" s="298"/>
      <c r="M4" s="298"/>
      <c r="N4" s="268" t="s">
        <v>296</v>
      </c>
      <c r="O4" s="298" t="s">
        <v>105</v>
      </c>
      <c r="P4" s="298"/>
      <c r="Q4" s="298"/>
      <c r="R4" s="268" t="s">
        <v>297</v>
      </c>
      <c r="S4" s="298" t="s">
        <v>106</v>
      </c>
      <c r="T4" s="298"/>
      <c r="U4" s="298"/>
      <c r="V4" s="268" t="s">
        <v>298</v>
      </c>
      <c r="W4" s="298" t="s">
        <v>107</v>
      </c>
      <c r="X4" s="298"/>
      <c r="Y4" s="298"/>
      <c r="Z4" s="298"/>
      <c r="AA4" s="268" t="s">
        <v>299</v>
      </c>
      <c r="AB4" s="298" t="s">
        <v>108</v>
      </c>
      <c r="AC4" s="298"/>
      <c r="AD4" s="298"/>
      <c r="AE4" s="268" t="s">
        <v>300</v>
      </c>
      <c r="AF4" s="298" t="s">
        <v>109</v>
      </c>
      <c r="AG4" s="298"/>
      <c r="AH4" s="298"/>
      <c r="AI4" s="268" t="s">
        <v>301</v>
      </c>
      <c r="AJ4" s="298" t="s">
        <v>110</v>
      </c>
      <c r="AK4" s="298"/>
      <c r="AL4" s="298"/>
      <c r="AM4" s="298"/>
      <c r="AN4" s="268" t="s">
        <v>302</v>
      </c>
      <c r="AO4" s="298" t="s">
        <v>111</v>
      </c>
      <c r="AP4" s="298"/>
      <c r="AQ4" s="298"/>
      <c r="AR4" s="268" t="s">
        <v>112</v>
      </c>
      <c r="AS4" s="298" t="s">
        <v>113</v>
      </c>
      <c r="AT4" s="298"/>
      <c r="AU4" s="298"/>
      <c r="AV4" s="268" t="s">
        <v>303</v>
      </c>
      <c r="AW4" s="298" t="s">
        <v>114</v>
      </c>
      <c r="AX4" s="298"/>
      <c r="AY4" s="298"/>
      <c r="AZ4" s="298"/>
      <c r="BA4" s="268" t="s">
        <v>304</v>
      </c>
      <c r="BB4" s="298" t="s">
        <v>115</v>
      </c>
      <c r="BC4" s="298"/>
      <c r="BD4" s="298"/>
      <c r="BE4" s="268" t="s">
        <v>305</v>
      </c>
      <c r="BF4" s="299"/>
      <c r="BG4" s="300" t="s">
        <v>242</v>
      </c>
    </row>
    <row r="5" spans="1:59" ht="22.5" customHeight="1">
      <c r="A5" s="296"/>
      <c r="B5" s="296"/>
      <c r="C5" s="296"/>
      <c r="D5" s="297"/>
      <c r="E5" s="301" t="s">
        <v>117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299"/>
      <c r="BG5" s="300"/>
    </row>
    <row r="6" spans="1:59" ht="14.25">
      <c r="A6" s="296"/>
      <c r="B6" s="296"/>
      <c r="C6" s="296"/>
      <c r="D6" s="297"/>
      <c r="E6" s="200">
        <v>36</v>
      </c>
      <c r="F6" s="200">
        <v>37</v>
      </c>
      <c r="G6" s="249">
        <v>38</v>
      </c>
      <c r="H6" s="249">
        <v>39</v>
      </c>
      <c r="I6" s="249">
        <v>40</v>
      </c>
      <c r="J6" s="249">
        <v>41</v>
      </c>
      <c r="K6" s="249">
        <v>42</v>
      </c>
      <c r="L6" s="249">
        <v>43</v>
      </c>
      <c r="M6" s="249">
        <v>44</v>
      </c>
      <c r="N6" s="249">
        <v>45</v>
      </c>
      <c r="O6" s="249">
        <v>46</v>
      </c>
      <c r="P6" s="249">
        <v>47</v>
      </c>
      <c r="Q6" s="249">
        <v>48</v>
      </c>
      <c r="R6" s="249">
        <v>49</v>
      </c>
      <c r="S6" s="249">
        <v>50</v>
      </c>
      <c r="T6" s="249">
        <v>51</v>
      </c>
      <c r="U6" s="249">
        <v>52</v>
      </c>
      <c r="V6" s="249">
        <v>53</v>
      </c>
      <c r="W6" s="200">
        <v>1</v>
      </c>
      <c r="X6" s="200">
        <v>2</v>
      </c>
      <c r="Y6" s="200">
        <v>3</v>
      </c>
      <c r="Z6" s="200">
        <v>4</v>
      </c>
      <c r="AA6" s="200">
        <v>5</v>
      </c>
      <c r="AB6" s="200">
        <v>6</v>
      </c>
      <c r="AC6" s="200">
        <v>7</v>
      </c>
      <c r="AD6" s="200">
        <v>8</v>
      </c>
      <c r="AE6" s="200">
        <v>9</v>
      </c>
      <c r="AF6" s="200">
        <v>10</v>
      </c>
      <c r="AG6" s="200">
        <v>11</v>
      </c>
      <c r="AH6" s="200">
        <v>12</v>
      </c>
      <c r="AI6" s="200">
        <v>13</v>
      </c>
      <c r="AJ6" s="200">
        <v>14</v>
      </c>
      <c r="AK6" s="200">
        <v>15</v>
      </c>
      <c r="AL6" s="200">
        <v>16</v>
      </c>
      <c r="AM6" s="200">
        <v>17</v>
      </c>
      <c r="AN6" s="200">
        <v>18</v>
      </c>
      <c r="AO6" s="200">
        <v>19</v>
      </c>
      <c r="AP6" s="200">
        <v>20</v>
      </c>
      <c r="AQ6" s="200">
        <v>21</v>
      </c>
      <c r="AR6" s="200">
        <v>22</v>
      </c>
      <c r="AS6" s="200">
        <v>23</v>
      </c>
      <c r="AT6" s="200">
        <v>24</v>
      </c>
      <c r="AU6" s="200">
        <v>25</v>
      </c>
      <c r="AV6" s="200">
        <v>26</v>
      </c>
      <c r="AW6" s="200">
        <v>27</v>
      </c>
      <c r="AX6" s="200">
        <v>28</v>
      </c>
      <c r="AY6" s="200">
        <v>29</v>
      </c>
      <c r="AZ6" s="200">
        <v>30</v>
      </c>
      <c r="BA6" s="200">
        <v>31</v>
      </c>
      <c r="BB6" s="200">
        <v>32</v>
      </c>
      <c r="BC6" s="200">
        <v>33</v>
      </c>
      <c r="BD6" s="200">
        <v>34</v>
      </c>
      <c r="BE6" s="200">
        <v>35</v>
      </c>
      <c r="BF6" s="299"/>
      <c r="BG6" s="300"/>
    </row>
    <row r="7" spans="1:59" ht="12.75">
      <c r="A7" s="296"/>
      <c r="B7" s="296"/>
      <c r="C7" s="296"/>
      <c r="D7" s="297"/>
      <c r="E7" s="302" t="s">
        <v>118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299"/>
      <c r="BG7" s="300"/>
    </row>
    <row r="8" spans="1:59" ht="18.75" customHeight="1">
      <c r="A8" s="296"/>
      <c r="B8" s="296"/>
      <c r="C8" s="296"/>
      <c r="D8" s="297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200">
        <v>8</v>
      </c>
      <c r="M8" s="200">
        <v>9</v>
      </c>
      <c r="N8" s="200">
        <v>10</v>
      </c>
      <c r="O8" s="200">
        <v>11</v>
      </c>
      <c r="P8" s="200">
        <v>12</v>
      </c>
      <c r="Q8" s="200">
        <v>13</v>
      </c>
      <c r="R8" s="200">
        <v>14</v>
      </c>
      <c r="S8" s="200">
        <v>15</v>
      </c>
      <c r="T8" s="200">
        <v>16</v>
      </c>
      <c r="U8" s="200">
        <v>17</v>
      </c>
      <c r="V8" s="200">
        <v>18</v>
      </c>
      <c r="W8" s="200">
        <v>19</v>
      </c>
      <c r="X8" s="200">
        <v>20</v>
      </c>
      <c r="Y8" s="200">
        <v>21</v>
      </c>
      <c r="Z8" s="200">
        <v>22</v>
      </c>
      <c r="AA8" s="200">
        <v>23</v>
      </c>
      <c r="AB8" s="200">
        <v>24</v>
      </c>
      <c r="AC8" s="200">
        <v>25</v>
      </c>
      <c r="AD8" s="200">
        <v>26</v>
      </c>
      <c r="AE8" s="200">
        <v>27</v>
      </c>
      <c r="AF8" s="200">
        <v>28</v>
      </c>
      <c r="AG8" s="200">
        <v>29</v>
      </c>
      <c r="AH8" s="200">
        <v>30</v>
      </c>
      <c r="AI8" s="200">
        <v>31</v>
      </c>
      <c r="AJ8" s="200">
        <v>32</v>
      </c>
      <c r="AK8" s="200">
        <v>33</v>
      </c>
      <c r="AL8" s="200">
        <v>34</v>
      </c>
      <c r="AM8" s="200">
        <v>35</v>
      </c>
      <c r="AN8" s="200">
        <v>36</v>
      </c>
      <c r="AO8" s="200">
        <v>37</v>
      </c>
      <c r="AP8" s="200">
        <v>0.38</v>
      </c>
      <c r="AQ8" s="200">
        <v>39</v>
      </c>
      <c r="AR8" s="200">
        <v>40</v>
      </c>
      <c r="AS8" s="200">
        <v>41</v>
      </c>
      <c r="AT8" s="200">
        <v>42</v>
      </c>
      <c r="AU8" s="200">
        <v>43</v>
      </c>
      <c r="AV8" s="200">
        <v>44</v>
      </c>
      <c r="AW8" s="200">
        <v>45</v>
      </c>
      <c r="AX8" s="200">
        <v>46</v>
      </c>
      <c r="AY8" s="200">
        <v>47</v>
      </c>
      <c r="AZ8" s="200">
        <v>48</v>
      </c>
      <c r="BA8" s="200">
        <v>49</v>
      </c>
      <c r="BB8" s="200">
        <v>50</v>
      </c>
      <c r="BC8" s="200">
        <v>51</v>
      </c>
      <c r="BD8" s="200">
        <v>52</v>
      </c>
      <c r="BE8" s="200">
        <v>53</v>
      </c>
      <c r="BF8" s="299"/>
      <c r="BG8" s="300"/>
    </row>
    <row r="9" spans="1:59" ht="27" customHeight="1" hidden="1">
      <c r="A9" s="303" t="s">
        <v>8</v>
      </c>
      <c r="D9" s="201" t="s">
        <v>120</v>
      </c>
      <c r="E9" s="201">
        <f>E11+E31</f>
        <v>0</v>
      </c>
      <c r="F9" s="201">
        <f aca="true" t="shared" si="0" ref="F9:BE10">F11+F31</f>
        <v>0</v>
      </c>
      <c r="G9" s="201">
        <f t="shared" si="0"/>
        <v>0</v>
      </c>
      <c r="H9" s="201">
        <f t="shared" si="0"/>
        <v>0</v>
      </c>
      <c r="I9" s="201">
        <f t="shared" si="0"/>
        <v>0</v>
      </c>
      <c r="J9" s="201">
        <f t="shared" si="0"/>
        <v>0</v>
      </c>
      <c r="K9" s="201">
        <f t="shared" si="0"/>
        <v>0</v>
      </c>
      <c r="L9" s="201">
        <f t="shared" si="0"/>
        <v>0</v>
      </c>
      <c r="M9" s="201">
        <f t="shared" si="0"/>
        <v>0</v>
      </c>
      <c r="N9" s="201">
        <f t="shared" si="0"/>
        <v>0</v>
      </c>
      <c r="O9" s="201">
        <f t="shared" si="0"/>
        <v>0</v>
      </c>
      <c r="P9" s="201">
        <f t="shared" si="0"/>
        <v>0</v>
      </c>
      <c r="Q9" s="201">
        <f t="shared" si="0"/>
        <v>0</v>
      </c>
      <c r="R9" s="201">
        <f t="shared" si="0"/>
        <v>0</v>
      </c>
      <c r="S9" s="201">
        <f t="shared" si="0"/>
        <v>0</v>
      </c>
      <c r="T9" s="201">
        <f t="shared" si="0"/>
        <v>0</v>
      </c>
      <c r="U9" s="201">
        <f t="shared" si="0"/>
        <v>0</v>
      </c>
      <c r="V9" s="201" t="e">
        <f t="shared" si="0"/>
        <v>#VALUE!</v>
      </c>
      <c r="W9" s="201">
        <f t="shared" si="0"/>
        <v>0</v>
      </c>
      <c r="X9" s="201">
        <f t="shared" si="0"/>
        <v>0</v>
      </c>
      <c r="Y9" s="201">
        <f t="shared" si="0"/>
        <v>0</v>
      </c>
      <c r="Z9" s="201">
        <f t="shared" si="0"/>
        <v>0</v>
      </c>
      <c r="AA9" s="201">
        <f t="shared" si="0"/>
        <v>0</v>
      </c>
      <c r="AB9" s="201">
        <f t="shared" si="0"/>
        <v>0</v>
      </c>
      <c r="AC9" s="201">
        <f t="shared" si="0"/>
        <v>0</v>
      </c>
      <c r="AD9" s="201">
        <f t="shared" si="0"/>
        <v>0</v>
      </c>
      <c r="AE9" s="201">
        <f t="shared" si="0"/>
        <v>0</v>
      </c>
      <c r="AF9" s="201">
        <f t="shared" si="0"/>
        <v>0</v>
      </c>
      <c r="AG9" s="201">
        <f t="shared" si="0"/>
        <v>0</v>
      </c>
      <c r="AH9" s="201">
        <f t="shared" si="0"/>
        <v>0</v>
      </c>
      <c r="AI9" s="201">
        <f t="shared" si="0"/>
        <v>0</v>
      </c>
      <c r="AJ9" s="201">
        <f t="shared" si="0"/>
        <v>0</v>
      </c>
      <c r="AK9" s="201">
        <f t="shared" si="0"/>
        <v>0</v>
      </c>
      <c r="AL9" s="201">
        <f t="shared" si="0"/>
        <v>0</v>
      </c>
      <c r="AM9" s="201">
        <f t="shared" si="0"/>
        <v>0</v>
      </c>
      <c r="AN9" s="201">
        <f t="shared" si="0"/>
        <v>0</v>
      </c>
      <c r="AO9" s="201">
        <f t="shared" si="0"/>
        <v>0</v>
      </c>
      <c r="AP9" s="201">
        <f t="shared" si="0"/>
        <v>0</v>
      </c>
      <c r="AQ9" s="201">
        <f t="shared" si="0"/>
        <v>0</v>
      </c>
      <c r="AR9" s="201">
        <f t="shared" si="0"/>
        <v>0</v>
      </c>
      <c r="AS9" s="201">
        <f t="shared" si="0"/>
        <v>0</v>
      </c>
      <c r="AT9" s="201">
        <f t="shared" si="0"/>
        <v>0</v>
      </c>
      <c r="AU9" s="201">
        <f t="shared" si="0"/>
        <v>0</v>
      </c>
      <c r="AV9" s="201">
        <f t="shared" si="0"/>
        <v>0</v>
      </c>
      <c r="AW9" s="201" t="e">
        <f t="shared" si="0"/>
        <v>#VALUE!</v>
      </c>
      <c r="AX9" s="201">
        <f t="shared" si="0"/>
        <v>0</v>
      </c>
      <c r="AY9" s="201">
        <f t="shared" si="0"/>
        <v>0</v>
      </c>
      <c r="AZ9" s="201">
        <f t="shared" si="0"/>
        <v>0</v>
      </c>
      <c r="BA9" s="201">
        <f t="shared" si="0"/>
        <v>0</v>
      </c>
      <c r="BB9" s="201">
        <f t="shared" si="0"/>
        <v>0</v>
      </c>
      <c r="BC9" s="201">
        <f t="shared" si="0"/>
        <v>0</v>
      </c>
      <c r="BD9" s="201">
        <f t="shared" si="0"/>
        <v>0</v>
      </c>
      <c r="BE9" s="201">
        <f t="shared" si="0"/>
        <v>0</v>
      </c>
      <c r="BF9" s="202">
        <f>BF11+BF31</f>
        <v>0</v>
      </c>
      <c r="BG9" s="203">
        <f>'[1]УП'!I9</f>
        <v>2052</v>
      </c>
    </row>
    <row r="10" spans="1:59" ht="21.75" customHeight="1">
      <c r="A10" s="303"/>
      <c r="B10" s="204" t="s">
        <v>119</v>
      </c>
      <c r="C10" s="204" t="s">
        <v>14</v>
      </c>
      <c r="D10" s="201"/>
      <c r="E10" s="201">
        <f aca="true" t="shared" si="1" ref="E10:U10">E12+E32</f>
        <v>0</v>
      </c>
      <c r="F10" s="201">
        <f t="shared" si="1"/>
        <v>0</v>
      </c>
      <c r="G10" s="201">
        <f t="shared" si="1"/>
        <v>0</v>
      </c>
      <c r="H10" s="201">
        <f t="shared" si="1"/>
        <v>0</v>
      </c>
      <c r="I10" s="201">
        <f t="shared" si="1"/>
        <v>0</v>
      </c>
      <c r="J10" s="201">
        <f t="shared" si="1"/>
        <v>0</v>
      </c>
      <c r="K10" s="201">
        <f t="shared" si="1"/>
        <v>0</v>
      </c>
      <c r="L10" s="201">
        <f t="shared" si="1"/>
        <v>0</v>
      </c>
      <c r="M10" s="201">
        <f t="shared" si="1"/>
        <v>0</v>
      </c>
      <c r="N10" s="201">
        <f t="shared" si="1"/>
        <v>0</v>
      </c>
      <c r="O10" s="201">
        <f t="shared" si="1"/>
        <v>0</v>
      </c>
      <c r="P10" s="201">
        <f t="shared" si="1"/>
        <v>0</v>
      </c>
      <c r="Q10" s="201">
        <f t="shared" si="1"/>
        <v>0</v>
      </c>
      <c r="R10" s="201">
        <f t="shared" si="1"/>
        <v>0</v>
      </c>
      <c r="S10" s="201">
        <f t="shared" si="1"/>
        <v>0</v>
      </c>
      <c r="T10" s="201">
        <f t="shared" si="1"/>
        <v>0</v>
      </c>
      <c r="U10" s="201">
        <f t="shared" si="1"/>
        <v>0</v>
      </c>
      <c r="V10" s="201">
        <f t="shared" si="0"/>
        <v>1</v>
      </c>
      <c r="W10" s="201">
        <f t="shared" si="0"/>
        <v>0</v>
      </c>
      <c r="X10" s="201">
        <f t="shared" si="0"/>
        <v>0</v>
      </c>
      <c r="Y10" s="201">
        <f t="shared" si="0"/>
        <v>0</v>
      </c>
      <c r="Z10" s="201">
        <f t="shared" si="0"/>
        <v>0</v>
      </c>
      <c r="AA10" s="201">
        <f t="shared" si="0"/>
        <v>0</v>
      </c>
      <c r="AB10" s="201">
        <f t="shared" si="0"/>
        <v>0</v>
      </c>
      <c r="AC10" s="201">
        <f t="shared" si="0"/>
        <v>0</v>
      </c>
      <c r="AD10" s="201">
        <f t="shared" si="0"/>
        <v>0</v>
      </c>
      <c r="AE10" s="201">
        <f t="shared" si="0"/>
        <v>0</v>
      </c>
      <c r="AF10" s="201">
        <f t="shared" si="0"/>
        <v>0</v>
      </c>
      <c r="AG10" s="201">
        <f t="shared" si="0"/>
        <v>0</v>
      </c>
      <c r="AH10" s="201">
        <f t="shared" si="0"/>
        <v>0</v>
      </c>
      <c r="AI10" s="201">
        <f t="shared" si="0"/>
        <v>0</v>
      </c>
      <c r="AJ10" s="201">
        <f t="shared" si="0"/>
        <v>0</v>
      </c>
      <c r="AK10" s="201">
        <f t="shared" si="0"/>
        <v>0</v>
      </c>
      <c r="AL10" s="201">
        <f t="shared" si="0"/>
        <v>0</v>
      </c>
      <c r="AM10" s="201">
        <f t="shared" si="0"/>
        <v>0</v>
      </c>
      <c r="AN10" s="201">
        <f t="shared" si="0"/>
        <v>0</v>
      </c>
      <c r="AO10" s="201">
        <f t="shared" si="0"/>
        <v>0</v>
      </c>
      <c r="AP10" s="201">
        <f t="shared" si="0"/>
        <v>0</v>
      </c>
      <c r="AQ10" s="201">
        <f t="shared" si="0"/>
        <v>0</v>
      </c>
      <c r="AR10" s="201">
        <f t="shared" si="0"/>
        <v>0</v>
      </c>
      <c r="AS10" s="201">
        <f t="shared" si="0"/>
        <v>0</v>
      </c>
      <c r="AT10" s="201">
        <f t="shared" si="0"/>
        <v>0</v>
      </c>
      <c r="AU10" s="201">
        <f t="shared" si="0"/>
        <v>0</v>
      </c>
      <c r="AV10" s="201">
        <f>AV12+AV32</f>
        <v>0</v>
      </c>
      <c r="AW10" s="201">
        <f t="shared" si="0"/>
        <v>5</v>
      </c>
      <c r="AX10" s="201">
        <f t="shared" si="0"/>
        <v>0</v>
      </c>
      <c r="AY10" s="201">
        <f t="shared" si="0"/>
        <v>0</v>
      </c>
      <c r="AZ10" s="201">
        <f t="shared" si="0"/>
        <v>0</v>
      </c>
      <c r="BA10" s="201">
        <f t="shared" si="0"/>
        <v>0</v>
      </c>
      <c r="BB10" s="201">
        <f t="shared" si="0"/>
        <v>0</v>
      </c>
      <c r="BC10" s="201">
        <f t="shared" si="0"/>
        <v>0</v>
      </c>
      <c r="BD10" s="201">
        <f t="shared" si="0"/>
        <v>0</v>
      </c>
      <c r="BE10" s="201">
        <f t="shared" si="0"/>
        <v>0</v>
      </c>
      <c r="BF10" s="201">
        <f>BF12+BF32</f>
        <v>6</v>
      </c>
      <c r="BG10" s="203"/>
    </row>
    <row r="11" spans="1:59" ht="29.25" customHeight="1" hidden="1">
      <c r="A11" s="303"/>
      <c r="D11" s="201"/>
      <c r="E11" s="201">
        <f>E13+E15+E17+E19+E21+E23+E25+E27+E29</f>
        <v>0</v>
      </c>
      <c r="F11" s="201">
        <f aca="true" t="shared" si="2" ref="F11:BF12">F13+F15+F17+F19+F21+F23+F25+F27+F29</f>
        <v>0</v>
      </c>
      <c r="G11" s="201">
        <f t="shared" si="2"/>
        <v>0</v>
      </c>
      <c r="H11" s="201">
        <f t="shared" si="2"/>
        <v>0</v>
      </c>
      <c r="I11" s="201">
        <f t="shared" si="2"/>
        <v>0</v>
      </c>
      <c r="J11" s="201">
        <f t="shared" si="2"/>
        <v>0</v>
      </c>
      <c r="K11" s="201">
        <f t="shared" si="2"/>
        <v>0</v>
      </c>
      <c r="L11" s="201">
        <f t="shared" si="2"/>
        <v>0</v>
      </c>
      <c r="M11" s="201">
        <f t="shared" si="2"/>
        <v>0</v>
      </c>
      <c r="N11" s="201">
        <f t="shared" si="2"/>
        <v>0</v>
      </c>
      <c r="O11" s="201">
        <f t="shared" si="2"/>
        <v>0</v>
      </c>
      <c r="P11" s="201">
        <f t="shared" si="2"/>
        <v>0</v>
      </c>
      <c r="Q11" s="201">
        <f t="shared" si="2"/>
        <v>0</v>
      </c>
      <c r="R11" s="201">
        <f t="shared" si="2"/>
        <v>0</v>
      </c>
      <c r="S11" s="201">
        <f t="shared" si="2"/>
        <v>0</v>
      </c>
      <c r="T11" s="201">
        <f t="shared" si="2"/>
        <v>0</v>
      </c>
      <c r="U11" s="201">
        <f t="shared" si="2"/>
        <v>0</v>
      </c>
      <c r="V11" s="201" t="e">
        <f t="shared" si="2"/>
        <v>#VALUE!</v>
      </c>
      <c r="W11" s="201">
        <f t="shared" si="2"/>
        <v>0</v>
      </c>
      <c r="X11" s="201">
        <f t="shared" si="2"/>
        <v>0</v>
      </c>
      <c r="Y11" s="201">
        <f t="shared" si="2"/>
        <v>0</v>
      </c>
      <c r="Z11" s="201">
        <f t="shared" si="2"/>
        <v>0</v>
      </c>
      <c r="AA11" s="201">
        <f t="shared" si="2"/>
        <v>0</v>
      </c>
      <c r="AB11" s="201">
        <f t="shared" si="2"/>
        <v>0</v>
      </c>
      <c r="AC11" s="201">
        <f t="shared" si="2"/>
        <v>0</v>
      </c>
      <c r="AD11" s="201">
        <f t="shared" si="2"/>
        <v>0</v>
      </c>
      <c r="AE11" s="201">
        <f t="shared" si="2"/>
        <v>0</v>
      </c>
      <c r="AF11" s="201">
        <f t="shared" si="2"/>
        <v>0</v>
      </c>
      <c r="AG11" s="201">
        <f t="shared" si="2"/>
        <v>0</v>
      </c>
      <c r="AH11" s="201">
        <f t="shared" si="2"/>
        <v>0</v>
      </c>
      <c r="AI11" s="201">
        <f t="shared" si="2"/>
        <v>0</v>
      </c>
      <c r="AJ11" s="201">
        <f t="shared" si="2"/>
        <v>0</v>
      </c>
      <c r="AK11" s="201">
        <f t="shared" si="2"/>
        <v>0</v>
      </c>
      <c r="AL11" s="201">
        <f t="shared" si="2"/>
        <v>0</v>
      </c>
      <c r="AM11" s="201">
        <f t="shared" si="2"/>
        <v>0</v>
      </c>
      <c r="AN11" s="201">
        <f t="shared" si="2"/>
        <v>0</v>
      </c>
      <c r="AO11" s="201">
        <f t="shared" si="2"/>
        <v>0</v>
      </c>
      <c r="AP11" s="201">
        <f t="shared" si="2"/>
        <v>0</v>
      </c>
      <c r="AQ11" s="201">
        <f t="shared" si="2"/>
        <v>0</v>
      </c>
      <c r="AR11" s="201">
        <f t="shared" si="2"/>
        <v>0</v>
      </c>
      <c r="AS11" s="201">
        <f t="shared" si="2"/>
        <v>0</v>
      </c>
      <c r="AT11" s="201">
        <f t="shared" si="2"/>
        <v>0</v>
      </c>
      <c r="AU11" s="201">
        <f t="shared" si="2"/>
        <v>0</v>
      </c>
      <c r="AV11" s="201">
        <f t="shared" si="2"/>
        <v>0</v>
      </c>
      <c r="AW11" s="201" t="e">
        <f t="shared" si="2"/>
        <v>#VALUE!</v>
      </c>
      <c r="AX11" s="201">
        <f t="shared" si="2"/>
        <v>0</v>
      </c>
      <c r="AY11" s="201">
        <f t="shared" si="2"/>
        <v>0</v>
      </c>
      <c r="AZ11" s="201">
        <f t="shared" si="2"/>
        <v>0</v>
      </c>
      <c r="BA11" s="201">
        <f t="shared" si="2"/>
        <v>0</v>
      </c>
      <c r="BB11" s="201">
        <f t="shared" si="2"/>
        <v>0</v>
      </c>
      <c r="BC11" s="201">
        <f t="shared" si="2"/>
        <v>0</v>
      </c>
      <c r="BD11" s="201">
        <f t="shared" si="2"/>
        <v>0</v>
      </c>
      <c r="BE11" s="201">
        <f t="shared" si="2"/>
        <v>0</v>
      </c>
      <c r="BF11" s="201">
        <f t="shared" si="2"/>
        <v>0</v>
      </c>
      <c r="BG11" s="203"/>
    </row>
    <row r="12" spans="1:59" ht="27" customHeight="1">
      <c r="A12" s="303"/>
      <c r="B12" s="205" t="s">
        <v>15</v>
      </c>
      <c r="C12" s="205" t="s">
        <v>16</v>
      </c>
      <c r="D12" s="201"/>
      <c r="E12" s="201">
        <f aca="true" t="shared" si="3" ref="E12:U12">E14+E16+E18+E20+E22+E24+E26+E28+E30</f>
        <v>0</v>
      </c>
      <c r="F12" s="201">
        <f t="shared" si="3"/>
        <v>0</v>
      </c>
      <c r="G12" s="201">
        <f t="shared" si="3"/>
        <v>0</v>
      </c>
      <c r="H12" s="201">
        <f t="shared" si="3"/>
        <v>0</v>
      </c>
      <c r="I12" s="201">
        <f t="shared" si="3"/>
        <v>0</v>
      </c>
      <c r="J12" s="201">
        <f t="shared" si="3"/>
        <v>0</v>
      </c>
      <c r="K12" s="201">
        <f t="shared" si="3"/>
        <v>0</v>
      </c>
      <c r="L12" s="201">
        <f t="shared" si="3"/>
        <v>0</v>
      </c>
      <c r="M12" s="201">
        <f t="shared" si="3"/>
        <v>0</v>
      </c>
      <c r="N12" s="201">
        <f t="shared" si="3"/>
        <v>0</v>
      </c>
      <c r="O12" s="201">
        <f t="shared" si="3"/>
        <v>0</v>
      </c>
      <c r="P12" s="201">
        <f t="shared" si="3"/>
        <v>0</v>
      </c>
      <c r="Q12" s="201">
        <f t="shared" si="3"/>
        <v>0</v>
      </c>
      <c r="R12" s="201">
        <f t="shared" si="3"/>
        <v>0</v>
      </c>
      <c r="S12" s="201">
        <f t="shared" si="3"/>
        <v>0</v>
      </c>
      <c r="T12" s="201">
        <f t="shared" si="3"/>
        <v>0</v>
      </c>
      <c r="U12" s="201">
        <f t="shared" si="3"/>
        <v>0</v>
      </c>
      <c r="V12" s="201">
        <f t="shared" si="2"/>
        <v>1</v>
      </c>
      <c r="W12" s="201">
        <f t="shared" si="2"/>
        <v>0</v>
      </c>
      <c r="X12" s="201">
        <f t="shared" si="2"/>
        <v>0</v>
      </c>
      <c r="Y12" s="201">
        <f t="shared" si="2"/>
        <v>0</v>
      </c>
      <c r="Z12" s="201">
        <f t="shared" si="2"/>
        <v>0</v>
      </c>
      <c r="AA12" s="201">
        <f t="shared" si="2"/>
        <v>0</v>
      </c>
      <c r="AB12" s="201">
        <f t="shared" si="2"/>
        <v>0</v>
      </c>
      <c r="AC12" s="201">
        <f t="shared" si="2"/>
        <v>0</v>
      </c>
      <c r="AD12" s="201">
        <f t="shared" si="2"/>
        <v>0</v>
      </c>
      <c r="AE12" s="201">
        <f t="shared" si="2"/>
        <v>0</v>
      </c>
      <c r="AF12" s="201">
        <f t="shared" si="2"/>
        <v>0</v>
      </c>
      <c r="AG12" s="201">
        <f t="shared" si="2"/>
        <v>0</v>
      </c>
      <c r="AH12" s="201">
        <f t="shared" si="2"/>
        <v>0</v>
      </c>
      <c r="AI12" s="201">
        <f t="shared" si="2"/>
        <v>0</v>
      </c>
      <c r="AJ12" s="201">
        <f t="shared" si="2"/>
        <v>0</v>
      </c>
      <c r="AK12" s="201">
        <f t="shared" si="2"/>
        <v>0</v>
      </c>
      <c r="AL12" s="201">
        <f t="shared" si="2"/>
        <v>0</v>
      </c>
      <c r="AM12" s="201">
        <f t="shared" si="2"/>
        <v>0</v>
      </c>
      <c r="AN12" s="201">
        <f t="shared" si="2"/>
        <v>0</v>
      </c>
      <c r="AO12" s="201">
        <f t="shared" si="2"/>
        <v>0</v>
      </c>
      <c r="AP12" s="201">
        <f t="shared" si="2"/>
        <v>0</v>
      </c>
      <c r="AQ12" s="201">
        <f t="shared" si="2"/>
        <v>0</v>
      </c>
      <c r="AR12" s="201">
        <f t="shared" si="2"/>
        <v>0</v>
      </c>
      <c r="AS12" s="201">
        <f t="shared" si="2"/>
        <v>0</v>
      </c>
      <c r="AT12" s="201">
        <f t="shared" si="2"/>
        <v>0</v>
      </c>
      <c r="AU12" s="201">
        <f t="shared" si="2"/>
        <v>0</v>
      </c>
      <c r="AV12" s="201">
        <f t="shared" si="2"/>
        <v>0</v>
      </c>
      <c r="AW12" s="201">
        <f t="shared" si="2"/>
        <v>5</v>
      </c>
      <c r="AX12" s="201">
        <f t="shared" si="2"/>
        <v>0</v>
      </c>
      <c r="AY12" s="201">
        <f t="shared" si="2"/>
        <v>0</v>
      </c>
      <c r="AZ12" s="201">
        <f t="shared" si="2"/>
        <v>0</v>
      </c>
      <c r="BA12" s="201">
        <f t="shared" si="2"/>
        <v>0</v>
      </c>
      <c r="BB12" s="201">
        <f t="shared" si="2"/>
        <v>0</v>
      </c>
      <c r="BC12" s="201">
        <f t="shared" si="2"/>
        <v>0</v>
      </c>
      <c r="BD12" s="201">
        <f t="shared" si="2"/>
        <v>0</v>
      </c>
      <c r="BE12" s="201">
        <f t="shared" si="2"/>
        <v>0</v>
      </c>
      <c r="BF12" s="201">
        <f t="shared" si="2"/>
        <v>6</v>
      </c>
      <c r="BG12" s="203"/>
    </row>
    <row r="13" spans="1:60" ht="19.5" customHeight="1">
      <c r="A13" s="303"/>
      <c r="B13" s="206" t="s">
        <v>122</v>
      </c>
      <c r="C13" s="206" t="str">
        <f>'[1]УП'!B11</f>
        <v>Русский язык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>
        <v>0</v>
      </c>
      <c r="X13" s="201">
        <v>0</v>
      </c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7" t="s">
        <v>76</v>
      </c>
      <c r="AX13" s="201">
        <v>0</v>
      </c>
      <c r="AY13" s="201">
        <v>0</v>
      </c>
      <c r="AZ13" s="201">
        <v>0</v>
      </c>
      <c r="BA13" s="201">
        <v>0</v>
      </c>
      <c r="BB13" s="201">
        <v>0</v>
      </c>
      <c r="BC13" s="201">
        <v>0</v>
      </c>
      <c r="BD13" s="201">
        <v>0</v>
      </c>
      <c r="BE13" s="201">
        <v>0</v>
      </c>
      <c r="BF13" s="202">
        <f>SUM(E13:BE13)</f>
        <v>0</v>
      </c>
      <c r="BG13" s="208"/>
      <c r="BH13" s="209"/>
    </row>
    <row r="14" spans="1:60" s="212" customFormat="1" ht="19.5" customHeight="1">
      <c r="A14" s="303"/>
      <c r="B14" s="210"/>
      <c r="C14" s="210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1"/>
      <c r="W14" s="202">
        <v>0</v>
      </c>
      <c r="X14" s="202">
        <v>0</v>
      </c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1">
        <v>1</v>
      </c>
      <c r="AX14" s="202">
        <v>0</v>
      </c>
      <c r="AY14" s="202">
        <v>0</v>
      </c>
      <c r="AZ14" s="202">
        <v>0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f aca="true" t="shared" si="4" ref="BF14:BF40">SUM(E14:BE14)</f>
        <v>1</v>
      </c>
      <c r="BG14" s="210" t="s">
        <v>249</v>
      </c>
      <c r="BH14" s="211"/>
    </row>
    <row r="15" spans="1:60" ht="19.5" customHeight="1">
      <c r="A15" s="303"/>
      <c r="B15" s="206" t="s">
        <v>123</v>
      </c>
      <c r="C15" s="206" t="str">
        <f>'[1]УП'!B12</f>
        <v>Литература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>
        <v>0</v>
      </c>
      <c r="X15" s="201">
        <v>0</v>
      </c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>
        <v>0</v>
      </c>
      <c r="AY15" s="201">
        <v>0</v>
      </c>
      <c r="AZ15" s="201">
        <v>0</v>
      </c>
      <c r="BA15" s="201">
        <v>0</v>
      </c>
      <c r="BB15" s="201">
        <v>0</v>
      </c>
      <c r="BC15" s="201">
        <v>0</v>
      </c>
      <c r="BD15" s="201">
        <v>0</v>
      </c>
      <c r="BE15" s="201">
        <v>0</v>
      </c>
      <c r="BF15" s="202">
        <f>SUM(E15:BE15)</f>
        <v>0</v>
      </c>
      <c r="BG15" s="208"/>
      <c r="BH15" s="209"/>
    </row>
    <row r="16" spans="1:60" s="212" customFormat="1" ht="19.5" customHeight="1">
      <c r="A16" s="303"/>
      <c r="B16" s="210"/>
      <c r="C16" s="210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1"/>
      <c r="W16" s="202">
        <v>0</v>
      </c>
      <c r="X16" s="202">
        <v>0</v>
      </c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1"/>
      <c r="AX16" s="202">
        <v>0</v>
      </c>
      <c r="AY16" s="202">
        <v>0</v>
      </c>
      <c r="AZ16" s="202">
        <v>0</v>
      </c>
      <c r="BA16" s="202">
        <v>0</v>
      </c>
      <c r="BB16" s="202">
        <v>0</v>
      </c>
      <c r="BC16" s="202">
        <v>0</v>
      </c>
      <c r="BD16" s="202">
        <v>0</v>
      </c>
      <c r="BE16" s="202">
        <v>0</v>
      </c>
      <c r="BF16" s="202">
        <f t="shared" si="4"/>
        <v>0</v>
      </c>
      <c r="BG16" s="210"/>
      <c r="BH16" s="211">
        <v>26</v>
      </c>
    </row>
    <row r="17" spans="1:60" ht="19.5" customHeight="1">
      <c r="A17" s="303"/>
      <c r="B17" s="206" t="s">
        <v>124</v>
      </c>
      <c r="C17" s="206" t="str">
        <f>'[1]УП'!B13</f>
        <v>Иностранный язык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>
        <v>0</v>
      </c>
      <c r="X17" s="201">
        <v>0</v>
      </c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>
        <v>0</v>
      </c>
      <c r="AY17" s="201">
        <v>0</v>
      </c>
      <c r="AZ17" s="201">
        <v>0</v>
      </c>
      <c r="BA17" s="201">
        <v>0</v>
      </c>
      <c r="BB17" s="201">
        <v>0</v>
      </c>
      <c r="BC17" s="201">
        <v>0</v>
      </c>
      <c r="BD17" s="201">
        <v>0</v>
      </c>
      <c r="BE17" s="201">
        <v>0</v>
      </c>
      <c r="BF17" s="202">
        <f t="shared" si="4"/>
        <v>0</v>
      </c>
      <c r="BG17" s="208"/>
      <c r="BH17" s="209"/>
    </row>
    <row r="18" spans="1:60" s="212" customFormat="1" ht="19.5" customHeight="1">
      <c r="A18" s="303"/>
      <c r="B18" s="210"/>
      <c r="C18" s="210" t="s">
        <v>250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1"/>
      <c r="W18" s="202">
        <v>0</v>
      </c>
      <c r="X18" s="202">
        <v>0</v>
      </c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1"/>
      <c r="AX18" s="202">
        <v>0</v>
      </c>
      <c r="AY18" s="202">
        <v>0</v>
      </c>
      <c r="AZ18" s="202">
        <v>0</v>
      </c>
      <c r="BA18" s="202">
        <v>0</v>
      </c>
      <c r="BB18" s="202">
        <v>0</v>
      </c>
      <c r="BC18" s="202">
        <v>0</v>
      </c>
      <c r="BD18" s="202">
        <v>0</v>
      </c>
      <c r="BE18" s="202">
        <v>0</v>
      </c>
      <c r="BF18" s="202">
        <f t="shared" si="4"/>
        <v>0</v>
      </c>
      <c r="BG18" s="210"/>
      <c r="BH18" s="211">
        <v>20</v>
      </c>
    </row>
    <row r="19" spans="1:60" ht="19.5" customHeight="1">
      <c r="A19" s="303"/>
      <c r="B19" s="206" t="s">
        <v>125</v>
      </c>
      <c r="C19" s="206" t="str">
        <f>'[1]УП'!B14</f>
        <v>История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>
        <v>0</v>
      </c>
      <c r="X19" s="201">
        <v>0</v>
      </c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 t="s">
        <v>251</v>
      </c>
      <c r="AX19" s="201">
        <v>0</v>
      </c>
      <c r="AY19" s="201">
        <v>0</v>
      </c>
      <c r="AZ19" s="201">
        <v>0</v>
      </c>
      <c r="BA19" s="201">
        <v>0</v>
      </c>
      <c r="BB19" s="201">
        <v>0</v>
      </c>
      <c r="BC19" s="201">
        <v>0</v>
      </c>
      <c r="BD19" s="201">
        <v>0</v>
      </c>
      <c r="BE19" s="201">
        <v>0</v>
      </c>
      <c r="BF19" s="202">
        <f t="shared" si="4"/>
        <v>0</v>
      </c>
      <c r="BG19" s="208"/>
      <c r="BH19" s="209"/>
    </row>
    <row r="20" spans="1:60" s="212" customFormat="1" ht="19.5" customHeight="1">
      <c r="A20" s="303"/>
      <c r="B20" s="210"/>
      <c r="C20" s="210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1"/>
      <c r="W20" s="202">
        <v>0</v>
      </c>
      <c r="X20" s="202">
        <v>0</v>
      </c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1">
        <v>1</v>
      </c>
      <c r="AX20" s="202">
        <v>0</v>
      </c>
      <c r="AY20" s="202">
        <v>0</v>
      </c>
      <c r="AZ20" s="202">
        <v>0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f t="shared" si="4"/>
        <v>1</v>
      </c>
      <c r="BG20" s="210" t="s">
        <v>252</v>
      </c>
      <c r="BH20" s="211"/>
    </row>
    <row r="21" spans="1:60" ht="19.5" customHeight="1">
      <c r="A21" s="303"/>
      <c r="B21" s="206" t="s">
        <v>126</v>
      </c>
      <c r="C21" s="206" t="s">
        <v>253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>
        <v>0</v>
      </c>
      <c r="X21" s="201">
        <v>0</v>
      </c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>
        <v>0</v>
      </c>
      <c r="AY21" s="201">
        <v>0</v>
      </c>
      <c r="AZ21" s="201">
        <v>0</v>
      </c>
      <c r="BA21" s="201">
        <v>0</v>
      </c>
      <c r="BB21" s="201">
        <v>0</v>
      </c>
      <c r="BC21" s="201">
        <v>0</v>
      </c>
      <c r="BD21" s="201">
        <v>0</v>
      </c>
      <c r="BE21" s="201">
        <v>0</v>
      </c>
      <c r="BF21" s="202">
        <f t="shared" si="4"/>
        <v>0</v>
      </c>
      <c r="BG21" s="208"/>
      <c r="BH21" s="209"/>
    </row>
    <row r="22" spans="1:60" s="212" customFormat="1" ht="19.5" customHeight="1">
      <c r="A22" s="303"/>
      <c r="B22" s="210"/>
      <c r="C22" s="210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1"/>
      <c r="W22" s="202">
        <v>0</v>
      </c>
      <c r="X22" s="202">
        <v>0</v>
      </c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1"/>
      <c r="AX22" s="202">
        <v>0</v>
      </c>
      <c r="AY22" s="202">
        <v>0</v>
      </c>
      <c r="AZ22" s="202">
        <v>0</v>
      </c>
      <c r="BA22" s="202">
        <v>0</v>
      </c>
      <c r="BB22" s="202">
        <v>0</v>
      </c>
      <c r="BC22" s="202">
        <v>0</v>
      </c>
      <c r="BD22" s="202">
        <v>0</v>
      </c>
      <c r="BE22" s="202">
        <v>0</v>
      </c>
      <c r="BF22" s="202">
        <f t="shared" si="4"/>
        <v>0</v>
      </c>
      <c r="BG22" s="210"/>
      <c r="BH22" s="211">
        <v>38</v>
      </c>
    </row>
    <row r="23" spans="1:60" ht="19.5" customHeight="1">
      <c r="A23" s="303"/>
      <c r="B23" s="206" t="s">
        <v>127</v>
      </c>
      <c r="C23" s="206" t="str">
        <f>'[1]УП'!B16</f>
        <v>Химия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>
        <v>0</v>
      </c>
      <c r="X23" s="201">
        <v>0</v>
      </c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 t="s">
        <v>251</v>
      </c>
      <c r="AX23" s="201">
        <v>0</v>
      </c>
      <c r="AY23" s="201">
        <v>0</v>
      </c>
      <c r="AZ23" s="201">
        <v>0</v>
      </c>
      <c r="BA23" s="201">
        <v>0</v>
      </c>
      <c r="BB23" s="201">
        <v>0</v>
      </c>
      <c r="BC23" s="201">
        <v>0</v>
      </c>
      <c r="BD23" s="201">
        <v>0</v>
      </c>
      <c r="BE23" s="201">
        <v>0</v>
      </c>
      <c r="BF23" s="202">
        <f t="shared" si="4"/>
        <v>0</v>
      </c>
      <c r="BG23" s="208"/>
      <c r="BH23" s="209"/>
    </row>
    <row r="24" spans="1:60" s="212" customFormat="1" ht="19.5" customHeight="1">
      <c r="A24" s="303"/>
      <c r="B24" s="210"/>
      <c r="C24" s="210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1"/>
      <c r="W24" s="202">
        <v>0</v>
      </c>
      <c r="X24" s="202">
        <v>0</v>
      </c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1">
        <v>1</v>
      </c>
      <c r="AX24" s="202">
        <v>0</v>
      </c>
      <c r="AY24" s="202">
        <v>0</v>
      </c>
      <c r="AZ24" s="202">
        <v>0</v>
      </c>
      <c r="BA24" s="202">
        <v>0</v>
      </c>
      <c r="BB24" s="202">
        <v>0</v>
      </c>
      <c r="BC24" s="202">
        <v>0</v>
      </c>
      <c r="BD24" s="202">
        <v>0</v>
      </c>
      <c r="BE24" s="202">
        <v>0</v>
      </c>
      <c r="BF24" s="202">
        <f t="shared" si="4"/>
        <v>1</v>
      </c>
      <c r="BG24" s="210" t="s">
        <v>252</v>
      </c>
      <c r="BH24" s="211"/>
    </row>
    <row r="25" spans="1:60" ht="19.5" customHeight="1">
      <c r="A25" s="303"/>
      <c r="B25" s="206" t="s">
        <v>128</v>
      </c>
      <c r="C25" s="206" t="str">
        <f>'[1]УП'!B17</f>
        <v>Биология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>
        <v>0</v>
      </c>
      <c r="X25" s="201">
        <v>0</v>
      </c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 t="s">
        <v>251</v>
      </c>
      <c r="AX25" s="201">
        <v>0</v>
      </c>
      <c r="AY25" s="201">
        <v>0</v>
      </c>
      <c r="AZ25" s="201">
        <v>0</v>
      </c>
      <c r="BA25" s="201">
        <v>0</v>
      </c>
      <c r="BB25" s="201">
        <v>0</v>
      </c>
      <c r="BC25" s="201">
        <v>0</v>
      </c>
      <c r="BD25" s="201">
        <v>0</v>
      </c>
      <c r="BE25" s="201">
        <v>0</v>
      </c>
      <c r="BF25" s="202">
        <f t="shared" si="4"/>
        <v>0</v>
      </c>
      <c r="BG25" s="208"/>
      <c r="BH25" s="209"/>
    </row>
    <row r="26" spans="1:60" s="212" customFormat="1" ht="19.5" customHeight="1">
      <c r="A26" s="303"/>
      <c r="B26" s="210"/>
      <c r="C26" s="210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1"/>
      <c r="W26" s="202">
        <v>0</v>
      </c>
      <c r="X26" s="202">
        <v>0</v>
      </c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1">
        <v>1</v>
      </c>
      <c r="AX26" s="202">
        <v>0</v>
      </c>
      <c r="AY26" s="202">
        <v>0</v>
      </c>
      <c r="AZ26" s="202">
        <v>0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f t="shared" si="4"/>
        <v>1</v>
      </c>
      <c r="BG26" s="210" t="s">
        <v>252</v>
      </c>
      <c r="BH26" s="211"/>
    </row>
    <row r="27" spans="1:60" ht="19.5" customHeight="1">
      <c r="A27" s="303"/>
      <c r="B27" s="206" t="s">
        <v>129</v>
      </c>
      <c r="C27" s="206" t="str">
        <f>'[1]УП'!B18</f>
        <v>Физическая культура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 t="s">
        <v>254</v>
      </c>
      <c r="W27" s="201">
        <v>0</v>
      </c>
      <c r="X27" s="201">
        <v>0</v>
      </c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 t="s">
        <v>254</v>
      </c>
      <c r="AX27" s="201">
        <v>0</v>
      </c>
      <c r="AY27" s="201">
        <v>0</v>
      </c>
      <c r="AZ27" s="201">
        <v>0</v>
      </c>
      <c r="BA27" s="201">
        <v>0</v>
      </c>
      <c r="BB27" s="201">
        <v>0</v>
      </c>
      <c r="BC27" s="201">
        <v>0</v>
      </c>
      <c r="BD27" s="201">
        <v>0</v>
      </c>
      <c r="BE27" s="201">
        <v>0</v>
      </c>
      <c r="BF27" s="202">
        <f t="shared" si="4"/>
        <v>0</v>
      </c>
      <c r="BG27" s="208"/>
      <c r="BH27" s="209"/>
    </row>
    <row r="28" spans="1:60" s="212" customFormat="1" ht="19.5" customHeight="1">
      <c r="A28" s="303"/>
      <c r="B28" s="210"/>
      <c r="C28" s="210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1">
        <v>1</v>
      </c>
      <c r="W28" s="202">
        <v>0</v>
      </c>
      <c r="X28" s="202">
        <v>0</v>
      </c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1">
        <v>1</v>
      </c>
      <c r="AX28" s="202">
        <v>0</v>
      </c>
      <c r="AY28" s="202">
        <v>0</v>
      </c>
      <c r="AZ28" s="202">
        <v>0</v>
      </c>
      <c r="BA28" s="202">
        <v>0</v>
      </c>
      <c r="BB28" s="202">
        <v>0</v>
      </c>
      <c r="BC28" s="202">
        <v>0</v>
      </c>
      <c r="BD28" s="202">
        <v>0</v>
      </c>
      <c r="BE28" s="202">
        <v>0</v>
      </c>
      <c r="BF28" s="202">
        <f t="shared" si="4"/>
        <v>2</v>
      </c>
      <c r="BG28" s="210" t="s">
        <v>255</v>
      </c>
      <c r="BH28" s="211">
        <f>85-61</f>
        <v>24</v>
      </c>
    </row>
    <row r="29" spans="1:60" ht="19.5" customHeight="1">
      <c r="A29" s="303"/>
      <c r="B29" s="206" t="s">
        <v>21</v>
      </c>
      <c r="C29" s="206" t="str">
        <f>'[1]УП'!B19</f>
        <v>ОБЖ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>
        <v>0</v>
      </c>
      <c r="X29" s="201">
        <v>0</v>
      </c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>
        <v>0</v>
      </c>
      <c r="AY29" s="201">
        <v>0</v>
      </c>
      <c r="AZ29" s="201">
        <v>0</v>
      </c>
      <c r="BA29" s="201">
        <v>0</v>
      </c>
      <c r="BB29" s="201">
        <v>0</v>
      </c>
      <c r="BC29" s="201">
        <v>0</v>
      </c>
      <c r="BD29" s="201">
        <v>0</v>
      </c>
      <c r="BE29" s="201">
        <v>0</v>
      </c>
      <c r="BF29" s="202">
        <f t="shared" si="4"/>
        <v>0</v>
      </c>
      <c r="BG29" s="208"/>
      <c r="BH29" s="209"/>
    </row>
    <row r="30" spans="1:60" s="212" customFormat="1" ht="19.5" customHeight="1">
      <c r="A30" s="303"/>
      <c r="B30" s="210"/>
      <c r="C30" s="210" t="s">
        <v>190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1"/>
      <c r="W30" s="202">
        <v>0</v>
      </c>
      <c r="X30" s="202">
        <v>0</v>
      </c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1"/>
      <c r="AX30" s="202">
        <v>0</v>
      </c>
      <c r="AY30" s="202">
        <v>0</v>
      </c>
      <c r="AZ30" s="202">
        <v>0</v>
      </c>
      <c r="BA30" s="202">
        <v>0</v>
      </c>
      <c r="BB30" s="202">
        <v>0</v>
      </c>
      <c r="BC30" s="202">
        <v>0</v>
      </c>
      <c r="BD30" s="202">
        <v>0</v>
      </c>
      <c r="BE30" s="202">
        <v>0</v>
      </c>
      <c r="BF30" s="202">
        <f t="shared" si="4"/>
        <v>0</v>
      </c>
      <c r="BG30" s="210"/>
      <c r="BH30" s="211">
        <f>36-20</f>
        <v>16</v>
      </c>
    </row>
    <row r="31" spans="1:60" ht="24.75" customHeight="1">
      <c r="A31" s="303"/>
      <c r="B31" s="213" t="s">
        <v>22</v>
      </c>
      <c r="C31" s="213" t="s">
        <v>23</v>
      </c>
      <c r="D31" s="201"/>
      <c r="E31" s="201">
        <f>E33+E35+E39+E37</f>
        <v>0</v>
      </c>
      <c r="F31" s="201">
        <f aca="true" t="shared" si="5" ref="F31:BE32">F33+F35+F39+F37</f>
        <v>0</v>
      </c>
      <c r="G31" s="201">
        <f t="shared" si="5"/>
        <v>0</v>
      </c>
      <c r="H31" s="201">
        <f t="shared" si="5"/>
        <v>0</v>
      </c>
      <c r="I31" s="201">
        <f t="shared" si="5"/>
        <v>0</v>
      </c>
      <c r="J31" s="201">
        <f t="shared" si="5"/>
        <v>0</v>
      </c>
      <c r="K31" s="201">
        <f t="shared" si="5"/>
        <v>0</v>
      </c>
      <c r="L31" s="201">
        <f t="shared" si="5"/>
        <v>0</v>
      </c>
      <c r="M31" s="201">
        <f t="shared" si="5"/>
        <v>0</v>
      </c>
      <c r="N31" s="201">
        <f t="shared" si="5"/>
        <v>0</v>
      </c>
      <c r="O31" s="201">
        <f t="shared" si="5"/>
        <v>0</v>
      </c>
      <c r="P31" s="201">
        <f t="shared" si="5"/>
        <v>0</v>
      </c>
      <c r="Q31" s="201">
        <f t="shared" si="5"/>
        <v>0</v>
      </c>
      <c r="R31" s="201">
        <f t="shared" si="5"/>
        <v>0</v>
      </c>
      <c r="S31" s="201">
        <f t="shared" si="5"/>
        <v>0</v>
      </c>
      <c r="T31" s="201">
        <f t="shared" si="5"/>
        <v>0</v>
      </c>
      <c r="U31" s="201">
        <f t="shared" si="5"/>
        <v>0</v>
      </c>
      <c r="V31" s="201"/>
      <c r="W31" s="201">
        <f t="shared" si="5"/>
        <v>0</v>
      </c>
      <c r="X31" s="201">
        <f t="shared" si="5"/>
        <v>0</v>
      </c>
      <c r="Y31" s="201">
        <f t="shared" si="5"/>
        <v>0</v>
      </c>
      <c r="Z31" s="201">
        <f t="shared" si="5"/>
        <v>0</v>
      </c>
      <c r="AA31" s="201">
        <f t="shared" si="5"/>
        <v>0</v>
      </c>
      <c r="AB31" s="201">
        <f t="shared" si="5"/>
        <v>0</v>
      </c>
      <c r="AC31" s="201">
        <f t="shared" si="5"/>
        <v>0</v>
      </c>
      <c r="AD31" s="201">
        <f t="shared" si="5"/>
        <v>0</v>
      </c>
      <c r="AE31" s="201">
        <f t="shared" si="5"/>
        <v>0</v>
      </c>
      <c r="AF31" s="201">
        <f t="shared" si="5"/>
        <v>0</v>
      </c>
      <c r="AG31" s="201">
        <f t="shared" si="5"/>
        <v>0</v>
      </c>
      <c r="AH31" s="201">
        <f t="shared" si="5"/>
        <v>0</v>
      </c>
      <c r="AI31" s="201">
        <f t="shared" si="5"/>
        <v>0</v>
      </c>
      <c r="AJ31" s="201">
        <f t="shared" si="5"/>
        <v>0</v>
      </c>
      <c r="AK31" s="201">
        <f t="shared" si="5"/>
        <v>0</v>
      </c>
      <c r="AL31" s="201">
        <f t="shared" si="5"/>
        <v>0</v>
      </c>
      <c r="AM31" s="201">
        <f t="shared" si="5"/>
        <v>0</v>
      </c>
      <c r="AN31" s="201">
        <f t="shared" si="5"/>
        <v>0</v>
      </c>
      <c r="AO31" s="201">
        <f t="shared" si="5"/>
        <v>0</v>
      </c>
      <c r="AP31" s="201">
        <f t="shared" si="5"/>
        <v>0</v>
      </c>
      <c r="AQ31" s="201">
        <f t="shared" si="5"/>
        <v>0</v>
      </c>
      <c r="AR31" s="201">
        <f t="shared" si="5"/>
        <v>0</v>
      </c>
      <c r="AS31" s="201">
        <f t="shared" si="5"/>
        <v>0</v>
      </c>
      <c r="AT31" s="201">
        <f t="shared" si="5"/>
        <v>0</v>
      </c>
      <c r="AU31" s="201">
        <f t="shared" si="5"/>
        <v>0</v>
      </c>
      <c r="AV31" s="201">
        <f t="shared" si="5"/>
        <v>0</v>
      </c>
      <c r="AW31" s="201"/>
      <c r="AX31" s="201">
        <f t="shared" si="5"/>
        <v>0</v>
      </c>
      <c r="AY31" s="201">
        <f t="shared" si="5"/>
        <v>0</v>
      </c>
      <c r="AZ31" s="201">
        <f t="shared" si="5"/>
        <v>0</v>
      </c>
      <c r="BA31" s="201">
        <f t="shared" si="5"/>
        <v>0</v>
      </c>
      <c r="BB31" s="201">
        <f t="shared" si="5"/>
        <v>0</v>
      </c>
      <c r="BC31" s="201">
        <f t="shared" si="5"/>
        <v>0</v>
      </c>
      <c r="BD31" s="201">
        <f t="shared" si="5"/>
        <v>0</v>
      </c>
      <c r="BE31" s="201">
        <f t="shared" si="5"/>
        <v>0</v>
      </c>
      <c r="BF31" s="202">
        <f>BF33+BF35+BF39+BF37</f>
        <v>0</v>
      </c>
      <c r="BG31" s="208"/>
      <c r="BH31" s="209"/>
    </row>
    <row r="32" spans="1:60" s="216" customFormat="1" ht="17.25" customHeight="1">
      <c r="A32" s="303"/>
      <c r="B32" s="214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01"/>
      <c r="W32" s="215">
        <f t="shared" si="5"/>
        <v>0</v>
      </c>
      <c r="X32" s="215">
        <f t="shared" si="5"/>
        <v>0</v>
      </c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01"/>
      <c r="AX32" s="215">
        <f t="shared" si="5"/>
        <v>0</v>
      </c>
      <c r="AY32" s="215">
        <f t="shared" si="5"/>
        <v>0</v>
      </c>
      <c r="AZ32" s="215">
        <f t="shared" si="5"/>
        <v>0</v>
      </c>
      <c r="BA32" s="215">
        <f t="shared" si="5"/>
        <v>0</v>
      </c>
      <c r="BB32" s="215">
        <f t="shared" si="5"/>
        <v>0</v>
      </c>
      <c r="BC32" s="215">
        <f t="shared" si="5"/>
        <v>0</v>
      </c>
      <c r="BD32" s="215">
        <f t="shared" si="5"/>
        <v>0</v>
      </c>
      <c r="BE32" s="215">
        <f t="shared" si="5"/>
        <v>0</v>
      </c>
      <c r="BF32" s="215">
        <f>BF34+BF36+BF40+BF38</f>
        <v>0</v>
      </c>
      <c r="BG32" s="214"/>
      <c r="BH32" s="209"/>
    </row>
    <row r="33" spans="1:60" ht="19.5" customHeight="1">
      <c r="A33" s="303"/>
      <c r="B33" s="206" t="s">
        <v>213</v>
      </c>
      <c r="C33" s="206" t="str">
        <f>'[1]УП'!B21</f>
        <v>Математика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>
        <v>0</v>
      </c>
      <c r="X33" s="201">
        <v>0</v>
      </c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>
        <v>0</v>
      </c>
      <c r="AY33" s="201">
        <v>0</v>
      </c>
      <c r="AZ33" s="201">
        <v>0</v>
      </c>
      <c r="BA33" s="201">
        <v>0</v>
      </c>
      <c r="BB33" s="201">
        <v>0</v>
      </c>
      <c r="BC33" s="201">
        <v>0</v>
      </c>
      <c r="BD33" s="201">
        <v>0</v>
      </c>
      <c r="BE33" s="201">
        <v>0</v>
      </c>
      <c r="BF33" s="202">
        <f>SUM(E33:BE33)</f>
        <v>0</v>
      </c>
      <c r="BG33" s="208"/>
      <c r="BH33" s="209"/>
    </row>
    <row r="34" spans="1:62" s="216" customFormat="1" ht="19.5" customHeight="1">
      <c r="A34" s="303"/>
      <c r="B34" s="206"/>
      <c r="C34" s="206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01"/>
      <c r="W34" s="201">
        <v>0</v>
      </c>
      <c r="X34" s="201">
        <v>0</v>
      </c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01"/>
      <c r="AX34" s="201">
        <v>0</v>
      </c>
      <c r="AY34" s="201">
        <v>0</v>
      </c>
      <c r="AZ34" s="201">
        <v>0</v>
      </c>
      <c r="BA34" s="201">
        <v>0</v>
      </c>
      <c r="BB34" s="201">
        <v>0</v>
      </c>
      <c r="BC34" s="201">
        <v>0</v>
      </c>
      <c r="BD34" s="201">
        <v>0</v>
      </c>
      <c r="BE34" s="201">
        <v>0</v>
      </c>
      <c r="BF34" s="215">
        <f t="shared" si="4"/>
        <v>0</v>
      </c>
      <c r="BG34" s="214"/>
      <c r="BH34" s="209">
        <f>196-100</f>
        <v>96</v>
      </c>
      <c r="BI34" s="217" t="s">
        <v>256</v>
      </c>
      <c r="BJ34" s="199"/>
    </row>
    <row r="35" spans="1:60" ht="19.5" customHeight="1">
      <c r="A35" s="303"/>
      <c r="B35" s="206" t="s">
        <v>215</v>
      </c>
      <c r="C35" s="206" t="str">
        <f>'[1]УП'!B23</f>
        <v>Информатика и ИКТ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>
        <v>0</v>
      </c>
      <c r="X35" s="201">
        <v>0</v>
      </c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>
        <v>0</v>
      </c>
      <c r="AY35" s="201">
        <v>0</v>
      </c>
      <c r="AZ35" s="201">
        <v>0</v>
      </c>
      <c r="BA35" s="201">
        <v>0</v>
      </c>
      <c r="BB35" s="201">
        <v>0</v>
      </c>
      <c r="BC35" s="201">
        <v>0</v>
      </c>
      <c r="BD35" s="201">
        <v>0</v>
      </c>
      <c r="BE35" s="201">
        <v>0</v>
      </c>
      <c r="BF35" s="202">
        <f>SUM(E35:BE35)</f>
        <v>0</v>
      </c>
      <c r="BG35" s="208"/>
      <c r="BH35" s="209"/>
    </row>
    <row r="36" spans="1:60" s="216" customFormat="1" ht="19.5" customHeight="1">
      <c r="A36" s="303"/>
      <c r="B36" s="206"/>
      <c r="C36" s="206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01"/>
      <c r="W36" s="201">
        <v>0</v>
      </c>
      <c r="X36" s="201">
        <v>0</v>
      </c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01"/>
      <c r="AX36" s="201">
        <v>0</v>
      </c>
      <c r="AY36" s="201">
        <v>0</v>
      </c>
      <c r="AZ36" s="201">
        <v>0</v>
      </c>
      <c r="BA36" s="201">
        <v>0</v>
      </c>
      <c r="BB36" s="201">
        <v>0</v>
      </c>
      <c r="BC36" s="201">
        <v>0</v>
      </c>
      <c r="BD36" s="201">
        <v>0</v>
      </c>
      <c r="BE36" s="201">
        <v>0</v>
      </c>
      <c r="BF36" s="215">
        <f t="shared" si="4"/>
        <v>0</v>
      </c>
      <c r="BG36" s="214"/>
      <c r="BH36" s="209">
        <f>63-41</f>
        <v>22</v>
      </c>
    </row>
    <row r="37" spans="1:60" s="216" customFormat="1" ht="19.5" customHeight="1">
      <c r="A37" s="303"/>
      <c r="B37" s="206" t="s">
        <v>214</v>
      </c>
      <c r="C37" s="206" t="str">
        <f>'[1]УП'!B22</f>
        <v>Физика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>
        <v>0</v>
      </c>
      <c r="X37" s="201">
        <v>0</v>
      </c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01"/>
      <c r="AX37" s="201">
        <v>0</v>
      </c>
      <c r="AY37" s="201">
        <v>0</v>
      </c>
      <c r="AZ37" s="201">
        <v>0</v>
      </c>
      <c r="BA37" s="201">
        <v>0</v>
      </c>
      <c r="BB37" s="201">
        <v>0</v>
      </c>
      <c r="BC37" s="201">
        <v>0</v>
      </c>
      <c r="BD37" s="201">
        <v>0</v>
      </c>
      <c r="BE37" s="201">
        <v>0</v>
      </c>
      <c r="BF37" s="202">
        <f>SUM(E37:BE37)</f>
        <v>0</v>
      </c>
      <c r="BG37" s="214"/>
      <c r="BH37" s="209"/>
    </row>
    <row r="38" spans="1:60" s="216" customFormat="1" ht="19.5" customHeight="1">
      <c r="A38" s="303"/>
      <c r="B38" s="206"/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01"/>
      <c r="W38" s="201">
        <v>0</v>
      </c>
      <c r="X38" s="201">
        <v>0</v>
      </c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01"/>
      <c r="AX38" s="201">
        <v>0</v>
      </c>
      <c r="AY38" s="201">
        <v>0</v>
      </c>
      <c r="AZ38" s="201">
        <v>0</v>
      </c>
      <c r="BA38" s="201">
        <v>0</v>
      </c>
      <c r="BB38" s="201">
        <v>0</v>
      </c>
      <c r="BC38" s="201">
        <v>0</v>
      </c>
      <c r="BD38" s="201">
        <v>0</v>
      </c>
      <c r="BE38" s="201">
        <v>0</v>
      </c>
      <c r="BF38" s="215">
        <f t="shared" si="4"/>
        <v>0</v>
      </c>
      <c r="BG38" s="214"/>
      <c r="BH38" s="209">
        <f>189-90</f>
        <v>99</v>
      </c>
    </row>
    <row r="39" spans="1:60" ht="19.5" customHeight="1">
      <c r="A39" s="303"/>
      <c r="B39" s="206" t="s">
        <v>21</v>
      </c>
      <c r="C39" s="208" t="s">
        <v>191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>
        <v>0</v>
      </c>
      <c r="X39" s="201">
        <v>0</v>
      </c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>
        <v>0</v>
      </c>
      <c r="AY39" s="201">
        <v>0</v>
      </c>
      <c r="AZ39" s="201">
        <v>0</v>
      </c>
      <c r="BA39" s="201">
        <v>0</v>
      </c>
      <c r="BB39" s="201">
        <v>0</v>
      </c>
      <c r="BC39" s="201">
        <v>0</v>
      </c>
      <c r="BD39" s="201">
        <v>0</v>
      </c>
      <c r="BE39" s="201">
        <v>0</v>
      </c>
      <c r="BF39" s="202">
        <f>SUM(E39:BE39)</f>
        <v>0</v>
      </c>
      <c r="BG39" s="208"/>
      <c r="BH39" s="209"/>
    </row>
    <row r="40" spans="1:60" s="216" customFormat="1" ht="19.5" customHeight="1">
      <c r="A40" s="303"/>
      <c r="B40" s="206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01"/>
      <c r="W40" s="201">
        <v>0</v>
      </c>
      <c r="X40" s="201">
        <v>0</v>
      </c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01"/>
      <c r="AX40" s="201">
        <v>0</v>
      </c>
      <c r="AY40" s="201">
        <v>0</v>
      </c>
      <c r="AZ40" s="201">
        <v>0</v>
      </c>
      <c r="BA40" s="201">
        <v>0</v>
      </c>
      <c r="BB40" s="201">
        <v>0</v>
      </c>
      <c r="BC40" s="201">
        <v>0</v>
      </c>
      <c r="BD40" s="201">
        <v>0</v>
      </c>
      <c r="BE40" s="201">
        <v>0</v>
      </c>
      <c r="BF40" s="215">
        <f t="shared" si="4"/>
        <v>0</v>
      </c>
      <c r="BG40" s="208"/>
      <c r="BH40" s="219"/>
    </row>
    <row r="41" spans="1:59" ht="16.5" customHeight="1" hidden="1">
      <c r="A41" s="303"/>
      <c r="B41" s="220" t="s">
        <v>137</v>
      </c>
      <c r="C41" s="220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 t="e">
        <f aca="true" t="shared" si="6" ref="V41:AV41">V9+V46</f>
        <v>#VALUE!</v>
      </c>
      <c r="W41" s="201">
        <v>0</v>
      </c>
      <c r="X41" s="201">
        <v>0</v>
      </c>
      <c r="Y41" s="201">
        <f t="shared" si="6"/>
        <v>0</v>
      </c>
      <c r="Z41" s="201">
        <f t="shared" si="6"/>
        <v>0</v>
      </c>
      <c r="AA41" s="201">
        <f t="shared" si="6"/>
        <v>0</v>
      </c>
      <c r="AB41" s="201">
        <f t="shared" si="6"/>
        <v>0</v>
      </c>
      <c r="AC41" s="201">
        <f t="shared" si="6"/>
        <v>0</v>
      </c>
      <c r="AD41" s="201">
        <f t="shared" si="6"/>
        <v>0</v>
      </c>
      <c r="AE41" s="201">
        <f t="shared" si="6"/>
        <v>0</v>
      </c>
      <c r="AF41" s="201">
        <f t="shared" si="6"/>
        <v>0</v>
      </c>
      <c r="AG41" s="201">
        <f t="shared" si="6"/>
        <v>0</v>
      </c>
      <c r="AH41" s="201">
        <f t="shared" si="6"/>
        <v>0</v>
      </c>
      <c r="AI41" s="201">
        <f t="shared" si="6"/>
        <v>0</v>
      </c>
      <c r="AJ41" s="201">
        <f t="shared" si="6"/>
        <v>0</v>
      </c>
      <c r="AK41" s="201">
        <f t="shared" si="6"/>
        <v>0</v>
      </c>
      <c r="AL41" s="201">
        <f t="shared" si="6"/>
        <v>0</v>
      </c>
      <c r="AM41" s="201">
        <f t="shared" si="6"/>
        <v>0</v>
      </c>
      <c r="AN41" s="201">
        <f t="shared" si="6"/>
        <v>0</v>
      </c>
      <c r="AO41" s="201">
        <f t="shared" si="6"/>
        <v>0</v>
      </c>
      <c r="AP41" s="201">
        <f t="shared" si="6"/>
        <v>0</v>
      </c>
      <c r="AQ41" s="201">
        <f t="shared" si="6"/>
        <v>0</v>
      </c>
      <c r="AR41" s="201">
        <f t="shared" si="6"/>
        <v>0</v>
      </c>
      <c r="AS41" s="201">
        <f t="shared" si="6"/>
        <v>0</v>
      </c>
      <c r="AT41" s="201">
        <f t="shared" si="6"/>
        <v>0</v>
      </c>
      <c r="AU41" s="201">
        <f t="shared" si="6"/>
        <v>0</v>
      </c>
      <c r="AV41" s="201">
        <f t="shared" si="6"/>
        <v>0</v>
      </c>
      <c r="AW41" s="201" t="e">
        <f aca="true" t="shared" si="7" ref="AW41:BF41">AW9</f>
        <v>#VALUE!</v>
      </c>
      <c r="AX41" s="201">
        <f t="shared" si="7"/>
        <v>0</v>
      </c>
      <c r="AY41" s="201">
        <f t="shared" si="7"/>
        <v>0</v>
      </c>
      <c r="AZ41" s="201">
        <f t="shared" si="7"/>
        <v>0</v>
      </c>
      <c r="BA41" s="201">
        <f t="shared" si="7"/>
        <v>0</v>
      </c>
      <c r="BB41" s="201">
        <f t="shared" si="7"/>
        <v>0</v>
      </c>
      <c r="BC41" s="201">
        <f t="shared" si="7"/>
        <v>0</v>
      </c>
      <c r="BD41" s="201">
        <f t="shared" si="7"/>
        <v>0</v>
      </c>
      <c r="BE41" s="201">
        <f t="shared" si="7"/>
        <v>0</v>
      </c>
      <c r="BF41" s="201">
        <f t="shared" si="7"/>
        <v>0</v>
      </c>
      <c r="BG41" s="203"/>
    </row>
    <row r="42" spans="1:59" ht="12.75" hidden="1">
      <c r="A42" s="303"/>
      <c r="B42" s="220" t="s">
        <v>138</v>
      </c>
      <c r="C42" s="220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>
        <v>0</v>
      </c>
      <c r="X42" s="201">
        <v>0</v>
      </c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3"/>
    </row>
    <row r="43" spans="1:59" ht="19.5" customHeight="1" hidden="1">
      <c r="A43" s="303"/>
      <c r="B43" s="221" t="s">
        <v>139</v>
      </c>
      <c r="C43" s="22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>
        <f aca="true" t="shared" si="8" ref="V43:AV43">V10+V47</f>
        <v>1</v>
      </c>
      <c r="W43" s="201">
        <v>0</v>
      </c>
      <c r="X43" s="201">
        <v>0</v>
      </c>
      <c r="Y43" s="201">
        <f t="shared" si="8"/>
        <v>0</v>
      </c>
      <c r="Z43" s="201">
        <f t="shared" si="8"/>
        <v>0</v>
      </c>
      <c r="AA43" s="201">
        <f t="shared" si="8"/>
        <v>0</v>
      </c>
      <c r="AB43" s="201">
        <f t="shared" si="8"/>
        <v>0</v>
      </c>
      <c r="AC43" s="201">
        <f t="shared" si="8"/>
        <v>0</v>
      </c>
      <c r="AD43" s="201">
        <f t="shared" si="8"/>
        <v>0</v>
      </c>
      <c r="AE43" s="201">
        <f t="shared" si="8"/>
        <v>0</v>
      </c>
      <c r="AF43" s="201">
        <f t="shared" si="8"/>
        <v>0</v>
      </c>
      <c r="AG43" s="201">
        <f t="shared" si="8"/>
        <v>0</v>
      </c>
      <c r="AH43" s="201">
        <f t="shared" si="8"/>
        <v>0</v>
      </c>
      <c r="AI43" s="201">
        <f t="shared" si="8"/>
        <v>0</v>
      </c>
      <c r="AJ43" s="201">
        <f t="shared" si="8"/>
        <v>0</v>
      </c>
      <c r="AK43" s="201">
        <f t="shared" si="8"/>
        <v>0</v>
      </c>
      <c r="AL43" s="201">
        <f t="shared" si="8"/>
        <v>0</v>
      </c>
      <c r="AM43" s="201">
        <f t="shared" si="8"/>
        <v>0</v>
      </c>
      <c r="AN43" s="201">
        <f t="shared" si="8"/>
        <v>0</v>
      </c>
      <c r="AO43" s="201">
        <f t="shared" si="8"/>
        <v>0</v>
      </c>
      <c r="AP43" s="201">
        <f t="shared" si="8"/>
        <v>0</v>
      </c>
      <c r="AQ43" s="201">
        <f t="shared" si="8"/>
        <v>0</v>
      </c>
      <c r="AR43" s="201">
        <f t="shared" si="8"/>
        <v>0</v>
      </c>
      <c r="AS43" s="201">
        <f t="shared" si="8"/>
        <v>0</v>
      </c>
      <c r="AT43" s="201">
        <f t="shared" si="8"/>
        <v>0</v>
      </c>
      <c r="AU43" s="201">
        <f t="shared" si="8"/>
        <v>0</v>
      </c>
      <c r="AV43" s="201">
        <f t="shared" si="8"/>
        <v>0</v>
      </c>
      <c r="AW43" s="201">
        <f aca="true" t="shared" si="9" ref="AW43:BF43">AW10</f>
        <v>5</v>
      </c>
      <c r="AX43" s="201">
        <f t="shared" si="9"/>
        <v>0</v>
      </c>
      <c r="AY43" s="201">
        <f t="shared" si="9"/>
        <v>0</v>
      </c>
      <c r="AZ43" s="201">
        <f t="shared" si="9"/>
        <v>0</v>
      </c>
      <c r="BA43" s="201">
        <f t="shared" si="9"/>
        <v>0</v>
      </c>
      <c r="BB43" s="201">
        <f t="shared" si="9"/>
        <v>0</v>
      </c>
      <c r="BC43" s="201">
        <f t="shared" si="9"/>
        <v>0</v>
      </c>
      <c r="BD43" s="201">
        <f t="shared" si="9"/>
        <v>0</v>
      </c>
      <c r="BE43" s="201">
        <f t="shared" si="9"/>
        <v>0</v>
      </c>
      <c r="BF43" s="201">
        <f t="shared" si="9"/>
        <v>6</v>
      </c>
      <c r="BG43" s="203"/>
    </row>
    <row r="44" spans="1:59" ht="16.5" customHeight="1" hidden="1">
      <c r="A44" s="303"/>
      <c r="B44" s="221" t="s">
        <v>140</v>
      </c>
      <c r="C44" s="22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 t="e">
        <f aca="true" t="shared" si="10" ref="V44:BF44">V41+V43</f>
        <v>#VALUE!</v>
      </c>
      <c r="W44" s="201">
        <v>0</v>
      </c>
      <c r="X44" s="201">
        <v>0</v>
      </c>
      <c r="Y44" s="201">
        <f t="shared" si="10"/>
        <v>0</v>
      </c>
      <c r="Z44" s="201">
        <f t="shared" si="10"/>
        <v>0</v>
      </c>
      <c r="AA44" s="201">
        <f t="shared" si="10"/>
        <v>0</v>
      </c>
      <c r="AB44" s="201">
        <f t="shared" si="10"/>
        <v>0</v>
      </c>
      <c r="AC44" s="201">
        <f t="shared" si="10"/>
        <v>0</v>
      </c>
      <c r="AD44" s="201">
        <f t="shared" si="10"/>
        <v>0</v>
      </c>
      <c r="AE44" s="201">
        <f t="shared" si="10"/>
        <v>0</v>
      </c>
      <c r="AF44" s="201">
        <f t="shared" si="10"/>
        <v>0</v>
      </c>
      <c r="AG44" s="201">
        <f t="shared" si="10"/>
        <v>0</v>
      </c>
      <c r="AH44" s="201">
        <f t="shared" si="10"/>
        <v>0</v>
      </c>
      <c r="AI44" s="201">
        <f t="shared" si="10"/>
        <v>0</v>
      </c>
      <c r="AJ44" s="201">
        <f t="shared" si="10"/>
        <v>0</v>
      </c>
      <c r="AK44" s="201">
        <f t="shared" si="10"/>
        <v>0</v>
      </c>
      <c r="AL44" s="201">
        <f t="shared" si="10"/>
        <v>0</v>
      </c>
      <c r="AM44" s="201">
        <f t="shared" si="10"/>
        <v>0</v>
      </c>
      <c r="AN44" s="201">
        <f t="shared" si="10"/>
        <v>0</v>
      </c>
      <c r="AO44" s="201">
        <f t="shared" si="10"/>
        <v>0</v>
      </c>
      <c r="AP44" s="201">
        <f t="shared" si="10"/>
        <v>0</v>
      </c>
      <c r="AQ44" s="201">
        <f t="shared" si="10"/>
        <v>0</v>
      </c>
      <c r="AR44" s="201">
        <f t="shared" si="10"/>
        <v>0</v>
      </c>
      <c r="AS44" s="201">
        <f t="shared" si="10"/>
        <v>0</v>
      </c>
      <c r="AT44" s="201">
        <f t="shared" si="10"/>
        <v>0</v>
      </c>
      <c r="AU44" s="201">
        <f t="shared" si="10"/>
        <v>0</v>
      </c>
      <c r="AV44" s="201">
        <f t="shared" si="10"/>
        <v>0</v>
      </c>
      <c r="AW44" s="201" t="e">
        <f t="shared" si="10"/>
        <v>#VALUE!</v>
      </c>
      <c r="AX44" s="201">
        <f t="shared" si="10"/>
        <v>0</v>
      </c>
      <c r="AY44" s="201">
        <f t="shared" si="10"/>
        <v>0</v>
      </c>
      <c r="AZ44" s="201">
        <f t="shared" si="10"/>
        <v>0</v>
      </c>
      <c r="BA44" s="201">
        <f t="shared" si="10"/>
        <v>0</v>
      </c>
      <c r="BB44" s="201">
        <f t="shared" si="10"/>
        <v>0</v>
      </c>
      <c r="BC44" s="201">
        <f t="shared" si="10"/>
        <v>0</v>
      </c>
      <c r="BD44" s="201">
        <f t="shared" si="10"/>
        <v>0</v>
      </c>
      <c r="BE44" s="201">
        <f t="shared" si="10"/>
        <v>0</v>
      </c>
      <c r="BF44" s="201">
        <f t="shared" si="10"/>
        <v>6</v>
      </c>
      <c r="BG44" s="203"/>
    </row>
    <row r="45" spans="1:59" ht="12.75">
      <c r="A45" s="203"/>
      <c r="B45" s="203"/>
      <c r="C45" s="203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01">
        <v>0</v>
      </c>
      <c r="X45" s="201">
        <v>0</v>
      </c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02"/>
      <c r="BG45" s="203"/>
    </row>
    <row r="46" spans="1:59" ht="12.75">
      <c r="A46" s="223"/>
      <c r="B46" s="220" t="s">
        <v>130</v>
      </c>
      <c r="C46" s="220" t="s">
        <v>131</v>
      </c>
      <c r="D46" s="201"/>
      <c r="E46" s="201">
        <f>E48+E50+E52+E54+E56+E58+E60</f>
        <v>0</v>
      </c>
      <c r="F46" s="201">
        <f aca="true" t="shared" si="11" ref="F46:BF47">F48+F50+F52+F54+F56+F58+F60</f>
        <v>0</v>
      </c>
      <c r="G46" s="201">
        <f t="shared" si="11"/>
        <v>0</v>
      </c>
      <c r="H46" s="201">
        <f t="shared" si="11"/>
        <v>0</v>
      </c>
      <c r="I46" s="201">
        <f t="shared" si="11"/>
        <v>0</v>
      </c>
      <c r="J46" s="201">
        <f t="shared" si="11"/>
        <v>0</v>
      </c>
      <c r="K46" s="201">
        <f t="shared" si="11"/>
        <v>0</v>
      </c>
      <c r="L46" s="201">
        <f t="shared" si="11"/>
        <v>0</v>
      </c>
      <c r="M46" s="201">
        <f t="shared" si="11"/>
        <v>0</v>
      </c>
      <c r="N46" s="201">
        <f t="shared" si="11"/>
        <v>0</v>
      </c>
      <c r="O46" s="201">
        <f t="shared" si="11"/>
        <v>0</v>
      </c>
      <c r="P46" s="201">
        <f t="shared" si="11"/>
        <v>0</v>
      </c>
      <c r="Q46" s="201">
        <f t="shared" si="11"/>
        <v>0</v>
      </c>
      <c r="R46" s="201">
        <f t="shared" si="11"/>
        <v>0</v>
      </c>
      <c r="S46" s="201">
        <f t="shared" si="11"/>
        <v>0</v>
      </c>
      <c r="T46" s="201">
        <f t="shared" si="11"/>
        <v>0</v>
      </c>
      <c r="U46" s="201">
        <f t="shared" si="11"/>
        <v>0</v>
      </c>
      <c r="V46" s="201">
        <f t="shared" si="11"/>
        <v>0</v>
      </c>
      <c r="W46" s="201">
        <v>0</v>
      </c>
      <c r="X46" s="201">
        <v>0</v>
      </c>
      <c r="Y46" s="201">
        <f t="shared" si="11"/>
        <v>0</v>
      </c>
      <c r="Z46" s="201">
        <f t="shared" si="11"/>
        <v>0</v>
      </c>
      <c r="AA46" s="201">
        <f t="shared" si="11"/>
        <v>0</v>
      </c>
      <c r="AB46" s="201">
        <f t="shared" si="11"/>
        <v>0</v>
      </c>
      <c r="AC46" s="201">
        <f t="shared" si="11"/>
        <v>0</v>
      </c>
      <c r="AD46" s="201">
        <f t="shared" si="11"/>
        <v>0</v>
      </c>
      <c r="AE46" s="201">
        <f t="shared" si="11"/>
        <v>0</v>
      </c>
      <c r="AF46" s="201">
        <f t="shared" si="11"/>
        <v>0</v>
      </c>
      <c r="AG46" s="201">
        <f t="shared" si="11"/>
        <v>0</v>
      </c>
      <c r="AH46" s="201">
        <f t="shared" si="11"/>
        <v>0</v>
      </c>
      <c r="AI46" s="201">
        <f t="shared" si="11"/>
        <v>0</v>
      </c>
      <c r="AJ46" s="201">
        <f t="shared" si="11"/>
        <v>0</v>
      </c>
      <c r="AK46" s="201">
        <f t="shared" si="11"/>
        <v>0</v>
      </c>
      <c r="AL46" s="201">
        <f t="shared" si="11"/>
        <v>0</v>
      </c>
      <c r="AM46" s="201">
        <f t="shared" si="11"/>
        <v>0</v>
      </c>
      <c r="AN46" s="201">
        <f t="shared" si="11"/>
        <v>0</v>
      </c>
      <c r="AO46" s="201">
        <f t="shared" si="11"/>
        <v>0</v>
      </c>
      <c r="AP46" s="201">
        <f t="shared" si="11"/>
        <v>0</v>
      </c>
      <c r="AQ46" s="201">
        <f t="shared" si="11"/>
        <v>0</v>
      </c>
      <c r="AR46" s="201">
        <f t="shared" si="11"/>
        <v>0</v>
      </c>
      <c r="AS46" s="201">
        <f t="shared" si="11"/>
        <v>0</v>
      </c>
      <c r="AT46" s="201">
        <f t="shared" si="11"/>
        <v>0</v>
      </c>
      <c r="AU46" s="201">
        <f t="shared" si="11"/>
        <v>0</v>
      </c>
      <c r="AV46" s="201">
        <f>AV48+AV50+AV52+AV54+AV56+AV58+AV60</f>
        <v>0</v>
      </c>
      <c r="AW46" s="201">
        <f>AW48+AW50+AW52+AW54+AW56+AW58+AW60</f>
        <v>0</v>
      </c>
      <c r="AX46" s="201">
        <f t="shared" si="11"/>
        <v>0</v>
      </c>
      <c r="AY46" s="201">
        <f t="shared" si="11"/>
        <v>0</v>
      </c>
      <c r="AZ46" s="201">
        <f t="shared" si="11"/>
        <v>0</v>
      </c>
      <c r="BA46" s="201">
        <f t="shared" si="11"/>
        <v>0</v>
      </c>
      <c r="BB46" s="201">
        <f t="shared" si="11"/>
        <v>0</v>
      </c>
      <c r="BC46" s="201">
        <f t="shared" si="11"/>
        <v>0</v>
      </c>
      <c r="BD46" s="201">
        <f t="shared" si="11"/>
        <v>0</v>
      </c>
      <c r="BE46" s="201">
        <f t="shared" si="11"/>
        <v>0</v>
      </c>
      <c r="BF46" s="201">
        <f t="shared" si="11"/>
        <v>0</v>
      </c>
      <c r="BG46" s="203"/>
    </row>
    <row r="47" spans="1:59" ht="12.75">
      <c r="A47" s="223"/>
      <c r="B47" s="220"/>
      <c r="C47" s="224" t="s">
        <v>132</v>
      </c>
      <c r="D47" s="215"/>
      <c r="E47" s="201">
        <f>E49+E51+E53+E55+E57+E59+E61</f>
        <v>0</v>
      </c>
      <c r="F47" s="201">
        <f t="shared" si="11"/>
        <v>0</v>
      </c>
      <c r="G47" s="201">
        <f t="shared" si="11"/>
        <v>0</v>
      </c>
      <c r="H47" s="201">
        <f t="shared" si="11"/>
        <v>0</v>
      </c>
      <c r="I47" s="201">
        <f t="shared" si="11"/>
        <v>0</v>
      </c>
      <c r="J47" s="201">
        <f t="shared" si="11"/>
        <v>0</v>
      </c>
      <c r="K47" s="201">
        <f t="shared" si="11"/>
        <v>0</v>
      </c>
      <c r="L47" s="201">
        <f t="shared" si="11"/>
        <v>0</v>
      </c>
      <c r="M47" s="201">
        <f t="shared" si="11"/>
        <v>0</v>
      </c>
      <c r="N47" s="201">
        <f t="shared" si="11"/>
        <v>0</v>
      </c>
      <c r="O47" s="201">
        <f t="shared" si="11"/>
        <v>0</v>
      </c>
      <c r="P47" s="201">
        <f t="shared" si="11"/>
        <v>0</v>
      </c>
      <c r="Q47" s="201">
        <f t="shared" si="11"/>
        <v>0</v>
      </c>
      <c r="R47" s="201">
        <f t="shared" si="11"/>
        <v>0</v>
      </c>
      <c r="S47" s="201">
        <f t="shared" si="11"/>
        <v>0</v>
      </c>
      <c r="T47" s="201">
        <f t="shared" si="11"/>
        <v>0</v>
      </c>
      <c r="U47" s="201">
        <f t="shared" si="11"/>
        <v>0</v>
      </c>
      <c r="V47" s="201">
        <f t="shared" si="11"/>
        <v>0</v>
      </c>
      <c r="W47" s="201">
        <v>0</v>
      </c>
      <c r="X47" s="201">
        <v>0</v>
      </c>
      <c r="Y47" s="201">
        <f t="shared" si="11"/>
        <v>0</v>
      </c>
      <c r="Z47" s="201">
        <f t="shared" si="11"/>
        <v>0</v>
      </c>
      <c r="AA47" s="201">
        <f t="shared" si="11"/>
        <v>0</v>
      </c>
      <c r="AB47" s="201">
        <f t="shared" si="11"/>
        <v>0</v>
      </c>
      <c r="AC47" s="201">
        <f t="shared" si="11"/>
        <v>0</v>
      </c>
      <c r="AD47" s="201">
        <f t="shared" si="11"/>
        <v>0</v>
      </c>
      <c r="AE47" s="201">
        <f t="shared" si="11"/>
        <v>0</v>
      </c>
      <c r="AF47" s="201">
        <f t="shared" si="11"/>
        <v>0</v>
      </c>
      <c r="AG47" s="201">
        <f t="shared" si="11"/>
        <v>0</v>
      </c>
      <c r="AH47" s="201">
        <f t="shared" si="11"/>
        <v>0</v>
      </c>
      <c r="AI47" s="201">
        <f t="shared" si="11"/>
        <v>0</v>
      </c>
      <c r="AJ47" s="201">
        <f t="shared" si="11"/>
        <v>0</v>
      </c>
      <c r="AK47" s="201">
        <f t="shared" si="11"/>
        <v>0</v>
      </c>
      <c r="AL47" s="201">
        <f t="shared" si="11"/>
        <v>0</v>
      </c>
      <c r="AM47" s="201">
        <f t="shared" si="11"/>
        <v>0</v>
      </c>
      <c r="AN47" s="201">
        <f t="shared" si="11"/>
        <v>0</v>
      </c>
      <c r="AO47" s="201">
        <f t="shared" si="11"/>
        <v>0</v>
      </c>
      <c r="AP47" s="201">
        <f t="shared" si="11"/>
        <v>0</v>
      </c>
      <c r="AQ47" s="201">
        <f t="shared" si="11"/>
        <v>0</v>
      </c>
      <c r="AR47" s="201">
        <f t="shared" si="11"/>
        <v>0</v>
      </c>
      <c r="AS47" s="201">
        <f t="shared" si="11"/>
        <v>0</v>
      </c>
      <c r="AT47" s="201">
        <f t="shared" si="11"/>
        <v>0</v>
      </c>
      <c r="AU47" s="201">
        <f t="shared" si="11"/>
        <v>0</v>
      </c>
      <c r="AV47" s="201">
        <f>AV49+AV51+AV53+AV55+AV57+AV59+AV61</f>
        <v>0</v>
      </c>
      <c r="AW47" s="201">
        <f>AW49+AW51+AW53+AW55+AW57+AW59+AW61</f>
        <v>0</v>
      </c>
      <c r="AX47" s="201">
        <f t="shared" si="11"/>
        <v>0</v>
      </c>
      <c r="AY47" s="201">
        <f t="shared" si="11"/>
        <v>0</v>
      </c>
      <c r="AZ47" s="201">
        <f t="shared" si="11"/>
        <v>0</v>
      </c>
      <c r="BA47" s="201">
        <f t="shared" si="11"/>
        <v>0</v>
      </c>
      <c r="BB47" s="201">
        <f t="shared" si="11"/>
        <v>0</v>
      </c>
      <c r="BC47" s="201">
        <f t="shared" si="11"/>
        <v>0</v>
      </c>
      <c r="BD47" s="201">
        <f t="shared" si="11"/>
        <v>0</v>
      </c>
      <c r="BE47" s="201">
        <f t="shared" si="11"/>
        <v>0</v>
      </c>
      <c r="BF47" s="201">
        <f t="shared" si="11"/>
        <v>0</v>
      </c>
      <c r="BG47" s="203"/>
    </row>
    <row r="48" spans="1:59" ht="12.75">
      <c r="A48" s="223"/>
      <c r="B48" s="204" t="s">
        <v>133</v>
      </c>
      <c r="C48" s="225" t="s">
        <v>173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>
        <v>0</v>
      </c>
      <c r="X48" s="201">
        <v>0</v>
      </c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>
        <v>0</v>
      </c>
      <c r="AY48" s="201">
        <v>0</v>
      </c>
      <c r="AZ48" s="201">
        <v>0</v>
      </c>
      <c r="BA48" s="201">
        <v>0</v>
      </c>
      <c r="BB48" s="201">
        <v>0</v>
      </c>
      <c r="BC48" s="201">
        <v>0</v>
      </c>
      <c r="BD48" s="201">
        <v>0</v>
      </c>
      <c r="BE48" s="201">
        <v>0</v>
      </c>
      <c r="BF48" s="202">
        <f aca="true" t="shared" si="12" ref="BF48:BF61">SUM(E48:BE48)</f>
        <v>0</v>
      </c>
      <c r="BG48" s="203"/>
    </row>
    <row r="49" spans="1:59" ht="12.75">
      <c r="A49" s="223"/>
      <c r="B49" s="204"/>
      <c r="C49" s="225"/>
      <c r="D49" s="215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>
        <v>0</v>
      </c>
      <c r="X49" s="201">
        <v>0</v>
      </c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>
        <v>0</v>
      </c>
      <c r="AY49" s="201">
        <v>0</v>
      </c>
      <c r="AZ49" s="201">
        <v>0</v>
      </c>
      <c r="BA49" s="201">
        <v>0</v>
      </c>
      <c r="BB49" s="201">
        <v>0</v>
      </c>
      <c r="BC49" s="201">
        <v>0</v>
      </c>
      <c r="BD49" s="201">
        <v>0</v>
      </c>
      <c r="BE49" s="201">
        <v>0</v>
      </c>
      <c r="BF49" s="202"/>
      <c r="BG49" s="203"/>
    </row>
    <row r="50" spans="1:59" ht="12.75">
      <c r="A50" s="223"/>
      <c r="B50" s="204" t="s">
        <v>143</v>
      </c>
      <c r="C50" s="225" t="s">
        <v>85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>
        <v>0</v>
      </c>
      <c r="X50" s="201">
        <v>0</v>
      </c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22"/>
      <c r="AW50" s="201"/>
      <c r="AX50" s="201">
        <v>0</v>
      </c>
      <c r="AY50" s="201">
        <v>0</v>
      </c>
      <c r="AZ50" s="201">
        <v>0</v>
      </c>
      <c r="BA50" s="201">
        <v>0</v>
      </c>
      <c r="BB50" s="201">
        <v>0</v>
      </c>
      <c r="BC50" s="201">
        <v>0</v>
      </c>
      <c r="BD50" s="201">
        <v>0</v>
      </c>
      <c r="BE50" s="201">
        <v>0</v>
      </c>
      <c r="BF50" s="215">
        <f>SUM(E50:BE50)</f>
        <v>0</v>
      </c>
      <c r="BG50" s="203"/>
    </row>
    <row r="51" spans="1:59" ht="12.75">
      <c r="A51" s="223"/>
      <c r="B51" s="203"/>
      <c r="C51" s="203"/>
      <c r="D51" s="215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>
        <v>0</v>
      </c>
      <c r="X51" s="201">
        <v>0</v>
      </c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22"/>
      <c r="AW51" s="201"/>
      <c r="AX51" s="201">
        <v>0</v>
      </c>
      <c r="AY51" s="201">
        <v>0</v>
      </c>
      <c r="AZ51" s="201">
        <v>0</v>
      </c>
      <c r="BA51" s="201">
        <v>0</v>
      </c>
      <c r="BB51" s="201">
        <v>0</v>
      </c>
      <c r="BC51" s="201">
        <v>0</v>
      </c>
      <c r="BD51" s="201">
        <v>0</v>
      </c>
      <c r="BE51" s="201">
        <v>0</v>
      </c>
      <c r="BF51" s="202">
        <f t="shared" si="12"/>
        <v>0</v>
      </c>
      <c r="BG51" s="203"/>
    </row>
    <row r="52" spans="1:59" ht="12.75">
      <c r="A52" s="223"/>
      <c r="B52" s="204" t="s">
        <v>144</v>
      </c>
      <c r="C52" s="225" t="s">
        <v>174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>
        <v>0</v>
      </c>
      <c r="X52" s="201">
        <v>0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22"/>
      <c r="AW52" s="201"/>
      <c r="AX52" s="201">
        <v>0</v>
      </c>
      <c r="AY52" s="201">
        <v>0</v>
      </c>
      <c r="AZ52" s="201">
        <v>0</v>
      </c>
      <c r="BA52" s="201">
        <v>0</v>
      </c>
      <c r="BB52" s="201">
        <v>0</v>
      </c>
      <c r="BC52" s="201">
        <v>0</v>
      </c>
      <c r="BD52" s="201">
        <v>0</v>
      </c>
      <c r="BE52" s="201">
        <v>0</v>
      </c>
      <c r="BF52" s="215">
        <f t="shared" si="12"/>
        <v>0</v>
      </c>
      <c r="BG52" s="203"/>
    </row>
    <row r="53" spans="1:59" ht="12.75">
      <c r="A53" s="223"/>
      <c r="B53" s="203"/>
      <c r="C53" s="203"/>
      <c r="D53" s="215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>
        <v>0</v>
      </c>
      <c r="X53" s="201">
        <v>0</v>
      </c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22"/>
      <c r="AW53" s="201"/>
      <c r="AX53" s="201">
        <v>0</v>
      </c>
      <c r="AY53" s="201">
        <v>0</v>
      </c>
      <c r="AZ53" s="201">
        <v>0</v>
      </c>
      <c r="BA53" s="201">
        <v>0</v>
      </c>
      <c r="BB53" s="201">
        <v>0</v>
      </c>
      <c r="BC53" s="201">
        <v>0</v>
      </c>
      <c r="BD53" s="201">
        <v>0</v>
      </c>
      <c r="BE53" s="201">
        <v>0</v>
      </c>
      <c r="BF53" s="202">
        <f t="shared" si="12"/>
        <v>0</v>
      </c>
      <c r="BG53" s="203"/>
    </row>
    <row r="54" spans="1:59" ht="12.75">
      <c r="A54" s="223"/>
      <c r="B54" s="226" t="s">
        <v>145</v>
      </c>
      <c r="C54" s="225" t="s">
        <v>175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>
        <v>0</v>
      </c>
      <c r="X54" s="201">
        <v>0</v>
      </c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>
        <v>0</v>
      </c>
      <c r="AY54" s="201">
        <v>0</v>
      </c>
      <c r="AZ54" s="201"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15">
        <f t="shared" si="12"/>
        <v>0</v>
      </c>
      <c r="BG54" s="203"/>
    </row>
    <row r="55" spans="1:59" ht="12.75">
      <c r="A55" s="223"/>
      <c r="B55" s="203"/>
      <c r="C55" s="203"/>
      <c r="D55" s="215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>
        <v>0</v>
      </c>
      <c r="X55" s="201">
        <v>0</v>
      </c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>
        <v>0</v>
      </c>
      <c r="AY55" s="201">
        <v>0</v>
      </c>
      <c r="AZ55" s="201">
        <v>0</v>
      </c>
      <c r="BA55" s="201">
        <v>0</v>
      </c>
      <c r="BB55" s="201">
        <v>0</v>
      </c>
      <c r="BC55" s="201">
        <v>0</v>
      </c>
      <c r="BD55" s="201">
        <v>0</v>
      </c>
      <c r="BE55" s="201">
        <v>0</v>
      </c>
      <c r="BF55" s="202">
        <f t="shared" si="12"/>
        <v>0</v>
      </c>
      <c r="BG55" s="203"/>
    </row>
    <row r="56" spans="1:59" ht="12.75">
      <c r="A56" s="223"/>
      <c r="B56" s="204" t="s">
        <v>146</v>
      </c>
      <c r="C56" s="225" t="s">
        <v>84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>
        <v>0</v>
      </c>
      <c r="X56" s="201">
        <v>0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>
        <v>0</v>
      </c>
      <c r="AY56" s="201">
        <v>0</v>
      </c>
      <c r="AZ56" s="201">
        <v>0</v>
      </c>
      <c r="BA56" s="201">
        <v>0</v>
      </c>
      <c r="BB56" s="201">
        <v>0</v>
      </c>
      <c r="BC56" s="201">
        <v>0</v>
      </c>
      <c r="BD56" s="201">
        <v>0</v>
      </c>
      <c r="BE56" s="201">
        <v>0</v>
      </c>
      <c r="BF56" s="215">
        <f t="shared" si="12"/>
        <v>0</v>
      </c>
      <c r="BG56" s="203"/>
    </row>
    <row r="57" spans="1:59" ht="12.75">
      <c r="A57" s="223"/>
      <c r="B57" s="220"/>
      <c r="C57" s="225"/>
      <c r="D57" s="215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>
        <v>0</v>
      </c>
      <c r="X57" s="201">
        <v>0</v>
      </c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>
        <v>0</v>
      </c>
      <c r="AY57" s="201">
        <v>0</v>
      </c>
      <c r="AZ57" s="201">
        <v>0</v>
      </c>
      <c r="BA57" s="201">
        <v>0</v>
      </c>
      <c r="BB57" s="201">
        <v>0</v>
      </c>
      <c r="BC57" s="201">
        <v>0</v>
      </c>
      <c r="BD57" s="201">
        <v>0</v>
      </c>
      <c r="BE57" s="201">
        <v>0</v>
      </c>
      <c r="BF57" s="202">
        <f t="shared" si="12"/>
        <v>0</v>
      </c>
      <c r="BG57" s="203"/>
    </row>
    <row r="58" spans="1:59" ht="12.75">
      <c r="A58" s="223"/>
      <c r="B58" s="204" t="s">
        <v>147</v>
      </c>
      <c r="C58" s="225" t="s">
        <v>257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>
        <v>0</v>
      </c>
      <c r="X58" s="201">
        <v>0</v>
      </c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201">
        <v>0</v>
      </c>
      <c r="BE58" s="201">
        <v>0</v>
      </c>
      <c r="BF58" s="215">
        <f t="shared" si="12"/>
        <v>0</v>
      </c>
      <c r="BG58" s="203"/>
    </row>
    <row r="59" spans="1:59" ht="12.75">
      <c r="A59" s="223"/>
      <c r="B59" s="220"/>
      <c r="C59" s="203"/>
      <c r="D59" s="215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>
        <v>0</v>
      </c>
      <c r="X59" s="201">
        <v>0</v>
      </c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>
        <v>0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201">
        <v>0</v>
      </c>
      <c r="BE59" s="201">
        <v>0</v>
      </c>
      <c r="BF59" s="202">
        <f t="shared" si="12"/>
        <v>0</v>
      </c>
      <c r="BG59" s="203"/>
    </row>
    <row r="60" spans="1:59" ht="12.75">
      <c r="A60" s="223"/>
      <c r="B60" s="204" t="s">
        <v>258</v>
      </c>
      <c r="C60" s="225" t="s">
        <v>32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>
        <v>0</v>
      </c>
      <c r="X60" s="201">
        <v>0</v>
      </c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>
        <v>0</v>
      </c>
      <c r="AY60" s="201">
        <v>0</v>
      </c>
      <c r="AZ60" s="201">
        <v>0</v>
      </c>
      <c r="BA60" s="201">
        <v>0</v>
      </c>
      <c r="BB60" s="201">
        <v>0</v>
      </c>
      <c r="BC60" s="201">
        <v>0</v>
      </c>
      <c r="BD60" s="201">
        <v>0</v>
      </c>
      <c r="BE60" s="201">
        <v>0</v>
      </c>
      <c r="BF60" s="215">
        <f t="shared" si="12"/>
        <v>0</v>
      </c>
      <c r="BG60" s="203"/>
    </row>
    <row r="61" spans="1:59" ht="12.75">
      <c r="A61" s="223"/>
      <c r="B61" s="203"/>
      <c r="C61" s="203"/>
      <c r="D61" s="215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>
        <v>0</v>
      </c>
      <c r="X61" s="201">
        <v>0</v>
      </c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>
        <v>0</v>
      </c>
      <c r="AY61" s="201">
        <v>0</v>
      </c>
      <c r="AZ61" s="201">
        <v>0</v>
      </c>
      <c r="BA61" s="201">
        <v>0</v>
      </c>
      <c r="BB61" s="201">
        <v>0</v>
      </c>
      <c r="BC61" s="201">
        <v>0</v>
      </c>
      <c r="BD61" s="201">
        <v>0</v>
      </c>
      <c r="BE61" s="201">
        <v>0</v>
      </c>
      <c r="BF61" s="202">
        <f t="shared" si="12"/>
        <v>0</v>
      </c>
      <c r="BG61" s="203"/>
    </row>
    <row r="62" spans="1:59" s="227" customFormat="1" ht="29.25" customHeight="1" hidden="1">
      <c r="A62" s="223"/>
      <c r="B62" s="304" t="s">
        <v>137</v>
      </c>
      <c r="C62" s="304"/>
      <c r="D62" s="215"/>
      <c r="E62" s="201">
        <f>E46+E9</f>
        <v>0</v>
      </c>
      <c r="F62" s="201">
        <f aca="true" t="shared" si="13" ref="F62:BE62">F46+F9</f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201">
        <f t="shared" si="13"/>
        <v>0</v>
      </c>
      <c r="M62" s="201">
        <f t="shared" si="13"/>
        <v>0</v>
      </c>
      <c r="N62" s="201">
        <f t="shared" si="13"/>
        <v>0</v>
      </c>
      <c r="O62" s="201">
        <f t="shared" si="13"/>
        <v>0</v>
      </c>
      <c r="P62" s="201">
        <f t="shared" si="13"/>
        <v>0</v>
      </c>
      <c r="Q62" s="201">
        <f t="shared" si="13"/>
        <v>0</v>
      </c>
      <c r="R62" s="201">
        <f t="shared" si="13"/>
        <v>0</v>
      </c>
      <c r="S62" s="201">
        <f t="shared" si="13"/>
        <v>0</v>
      </c>
      <c r="T62" s="201">
        <f t="shared" si="13"/>
        <v>0</v>
      </c>
      <c r="U62" s="201">
        <f t="shared" si="13"/>
        <v>0</v>
      </c>
      <c r="V62" s="201" t="e">
        <f t="shared" si="13"/>
        <v>#VALUE!</v>
      </c>
      <c r="W62" s="201">
        <v>0</v>
      </c>
      <c r="X62" s="201">
        <v>0</v>
      </c>
      <c r="Y62" s="201">
        <f t="shared" si="13"/>
        <v>0</v>
      </c>
      <c r="Z62" s="201">
        <f t="shared" si="13"/>
        <v>0</v>
      </c>
      <c r="AA62" s="201">
        <f t="shared" si="13"/>
        <v>0</v>
      </c>
      <c r="AB62" s="201">
        <f t="shared" si="13"/>
        <v>0</v>
      </c>
      <c r="AC62" s="201">
        <f t="shared" si="13"/>
        <v>0</v>
      </c>
      <c r="AD62" s="201">
        <f t="shared" si="13"/>
        <v>0</v>
      </c>
      <c r="AE62" s="201">
        <f t="shared" si="13"/>
        <v>0</v>
      </c>
      <c r="AF62" s="201">
        <f t="shared" si="13"/>
        <v>0</v>
      </c>
      <c r="AG62" s="201">
        <f t="shared" si="13"/>
        <v>0</v>
      </c>
      <c r="AH62" s="201">
        <f t="shared" si="13"/>
        <v>0</v>
      </c>
      <c r="AI62" s="201">
        <f t="shared" si="13"/>
        <v>0</v>
      </c>
      <c r="AJ62" s="201">
        <f t="shared" si="13"/>
        <v>0</v>
      </c>
      <c r="AK62" s="201">
        <f t="shared" si="13"/>
        <v>0</v>
      </c>
      <c r="AL62" s="201">
        <f t="shared" si="13"/>
        <v>0</v>
      </c>
      <c r="AM62" s="201">
        <f t="shared" si="13"/>
        <v>0</v>
      </c>
      <c r="AN62" s="201">
        <f t="shared" si="13"/>
        <v>0</v>
      </c>
      <c r="AO62" s="201">
        <f t="shared" si="13"/>
        <v>0</v>
      </c>
      <c r="AP62" s="201">
        <f t="shared" si="13"/>
        <v>0</v>
      </c>
      <c r="AQ62" s="201">
        <f t="shared" si="13"/>
        <v>0</v>
      </c>
      <c r="AR62" s="201">
        <f t="shared" si="13"/>
        <v>0</v>
      </c>
      <c r="AS62" s="201">
        <f t="shared" si="13"/>
        <v>0</v>
      </c>
      <c r="AT62" s="201">
        <f t="shared" si="13"/>
        <v>0</v>
      </c>
      <c r="AU62" s="201">
        <f t="shared" si="13"/>
        <v>0</v>
      </c>
      <c r="AV62" s="201">
        <f>AV46+AV9</f>
        <v>0</v>
      </c>
      <c r="AW62" s="201" t="e">
        <f t="shared" si="13"/>
        <v>#VALUE!</v>
      </c>
      <c r="AX62" s="201">
        <f t="shared" si="13"/>
        <v>0</v>
      </c>
      <c r="AY62" s="201">
        <f t="shared" si="13"/>
        <v>0</v>
      </c>
      <c r="AZ62" s="201">
        <f t="shared" si="13"/>
        <v>0</v>
      </c>
      <c r="BA62" s="201">
        <f t="shared" si="13"/>
        <v>0</v>
      </c>
      <c r="BB62" s="201">
        <f t="shared" si="13"/>
        <v>0</v>
      </c>
      <c r="BC62" s="201">
        <f t="shared" si="13"/>
        <v>0</v>
      </c>
      <c r="BD62" s="201">
        <f t="shared" si="13"/>
        <v>0</v>
      </c>
      <c r="BE62" s="201">
        <f t="shared" si="13"/>
        <v>0</v>
      </c>
      <c r="BF62" s="201" t="e">
        <f>SUM(E62:BE62)</f>
        <v>#VALUE!</v>
      </c>
      <c r="BG62" s="203"/>
    </row>
    <row r="63" spans="1:59" ht="34.5" customHeight="1">
      <c r="A63" s="223"/>
      <c r="B63" s="305" t="s">
        <v>259</v>
      </c>
      <c r="C63" s="306"/>
      <c r="D63" s="201"/>
      <c r="E63" s="201">
        <f>E10+E47</f>
        <v>0</v>
      </c>
      <c r="F63" s="201">
        <f aca="true" t="shared" si="14" ref="F63:BE63">F10+F47</f>
        <v>0</v>
      </c>
      <c r="G63" s="201">
        <f t="shared" si="14"/>
        <v>0</v>
      </c>
      <c r="H63" s="201">
        <f t="shared" si="14"/>
        <v>0</v>
      </c>
      <c r="I63" s="201">
        <f t="shared" si="14"/>
        <v>0</v>
      </c>
      <c r="J63" s="201">
        <f t="shared" si="14"/>
        <v>0</v>
      </c>
      <c r="K63" s="201">
        <f t="shared" si="14"/>
        <v>0</v>
      </c>
      <c r="L63" s="201">
        <f t="shared" si="14"/>
        <v>0</v>
      </c>
      <c r="M63" s="201">
        <f t="shared" si="14"/>
        <v>0</v>
      </c>
      <c r="N63" s="201">
        <f t="shared" si="14"/>
        <v>0</v>
      </c>
      <c r="O63" s="201">
        <f t="shared" si="14"/>
        <v>0</v>
      </c>
      <c r="P63" s="201">
        <f t="shared" si="14"/>
        <v>0</v>
      </c>
      <c r="Q63" s="201">
        <f t="shared" si="14"/>
        <v>0</v>
      </c>
      <c r="R63" s="201">
        <f t="shared" si="14"/>
        <v>0</v>
      </c>
      <c r="S63" s="201">
        <f t="shared" si="14"/>
        <v>0</v>
      </c>
      <c r="T63" s="201">
        <f t="shared" si="14"/>
        <v>0</v>
      </c>
      <c r="U63" s="201">
        <f t="shared" si="14"/>
        <v>0</v>
      </c>
      <c r="V63" s="201">
        <f t="shared" si="14"/>
        <v>1</v>
      </c>
      <c r="W63" s="201">
        <v>0</v>
      </c>
      <c r="X63" s="201">
        <v>0</v>
      </c>
      <c r="Y63" s="201">
        <f t="shared" si="14"/>
        <v>0</v>
      </c>
      <c r="Z63" s="201">
        <f t="shared" si="14"/>
        <v>0</v>
      </c>
      <c r="AA63" s="201">
        <f t="shared" si="14"/>
        <v>0</v>
      </c>
      <c r="AB63" s="201">
        <f t="shared" si="14"/>
        <v>0</v>
      </c>
      <c r="AC63" s="201">
        <f t="shared" si="14"/>
        <v>0</v>
      </c>
      <c r="AD63" s="201">
        <f t="shared" si="14"/>
        <v>0</v>
      </c>
      <c r="AE63" s="201">
        <f t="shared" si="14"/>
        <v>0</v>
      </c>
      <c r="AF63" s="201">
        <f t="shared" si="14"/>
        <v>0</v>
      </c>
      <c r="AG63" s="201">
        <f t="shared" si="14"/>
        <v>0</v>
      </c>
      <c r="AH63" s="201">
        <f t="shared" si="14"/>
        <v>0</v>
      </c>
      <c r="AI63" s="201">
        <f t="shared" si="14"/>
        <v>0</v>
      </c>
      <c r="AJ63" s="201">
        <f t="shared" si="14"/>
        <v>0</v>
      </c>
      <c r="AK63" s="201">
        <f t="shared" si="14"/>
        <v>0</v>
      </c>
      <c r="AL63" s="201">
        <f t="shared" si="14"/>
        <v>0</v>
      </c>
      <c r="AM63" s="201">
        <f t="shared" si="14"/>
        <v>0</v>
      </c>
      <c r="AN63" s="201">
        <f t="shared" si="14"/>
        <v>0</v>
      </c>
      <c r="AO63" s="201">
        <f t="shared" si="14"/>
        <v>0</v>
      </c>
      <c r="AP63" s="201">
        <f t="shared" si="14"/>
        <v>0</v>
      </c>
      <c r="AQ63" s="201">
        <f t="shared" si="14"/>
        <v>0</v>
      </c>
      <c r="AR63" s="201">
        <f t="shared" si="14"/>
        <v>0</v>
      </c>
      <c r="AS63" s="201">
        <f t="shared" si="14"/>
        <v>0</v>
      </c>
      <c r="AT63" s="201">
        <f t="shared" si="14"/>
        <v>0</v>
      </c>
      <c r="AU63" s="201">
        <f t="shared" si="14"/>
        <v>0</v>
      </c>
      <c r="AV63" s="201">
        <f>AV10+AV47</f>
        <v>0</v>
      </c>
      <c r="AW63" s="201">
        <f t="shared" si="14"/>
        <v>5</v>
      </c>
      <c r="AX63" s="201">
        <f t="shared" si="14"/>
        <v>0</v>
      </c>
      <c r="AY63" s="201">
        <f t="shared" si="14"/>
        <v>0</v>
      </c>
      <c r="AZ63" s="201">
        <f t="shared" si="14"/>
        <v>0</v>
      </c>
      <c r="BA63" s="201">
        <f t="shared" si="14"/>
        <v>0</v>
      </c>
      <c r="BB63" s="201">
        <f t="shared" si="14"/>
        <v>0</v>
      </c>
      <c r="BC63" s="201">
        <f t="shared" si="14"/>
        <v>0</v>
      </c>
      <c r="BD63" s="201">
        <f t="shared" si="14"/>
        <v>0</v>
      </c>
      <c r="BE63" s="201">
        <f t="shared" si="14"/>
        <v>0</v>
      </c>
      <c r="BF63" s="201">
        <f>SUM(E63:BE63)</f>
        <v>6</v>
      </c>
      <c r="BG63" s="203" t="s">
        <v>260</v>
      </c>
    </row>
    <row r="64" spans="1:58" s="228" customFormat="1" ht="30" customHeight="1" hidden="1">
      <c r="A64" s="223"/>
      <c r="B64" s="307" t="s">
        <v>140</v>
      </c>
      <c r="C64" s="307"/>
      <c r="D64" s="215"/>
      <c r="E64" s="201">
        <f aca="true" t="shared" si="15" ref="E64:BE64">E62+E63</f>
        <v>0</v>
      </c>
      <c r="F64" s="201">
        <f t="shared" si="15"/>
        <v>0</v>
      </c>
      <c r="G64" s="201">
        <f t="shared" si="15"/>
        <v>0</v>
      </c>
      <c r="H64" s="201">
        <f t="shared" si="15"/>
        <v>0</v>
      </c>
      <c r="I64" s="201">
        <f t="shared" si="15"/>
        <v>0</v>
      </c>
      <c r="J64" s="201">
        <f t="shared" si="15"/>
        <v>0</v>
      </c>
      <c r="K64" s="201">
        <f t="shared" si="15"/>
        <v>0</v>
      </c>
      <c r="L64" s="201">
        <f t="shared" si="15"/>
        <v>0</v>
      </c>
      <c r="M64" s="201">
        <f t="shared" si="15"/>
        <v>0</v>
      </c>
      <c r="N64" s="201">
        <f t="shared" si="15"/>
        <v>0</v>
      </c>
      <c r="O64" s="201">
        <f t="shared" si="15"/>
        <v>0</v>
      </c>
      <c r="P64" s="201">
        <f t="shared" si="15"/>
        <v>0</v>
      </c>
      <c r="Q64" s="201">
        <f t="shared" si="15"/>
        <v>0</v>
      </c>
      <c r="R64" s="201">
        <f t="shared" si="15"/>
        <v>0</v>
      </c>
      <c r="S64" s="201">
        <f t="shared" si="15"/>
        <v>0</v>
      </c>
      <c r="T64" s="201">
        <f t="shared" si="15"/>
        <v>0</v>
      </c>
      <c r="U64" s="201">
        <f t="shared" si="15"/>
        <v>0</v>
      </c>
      <c r="V64" s="201" t="e">
        <f t="shared" si="15"/>
        <v>#VALUE!</v>
      </c>
      <c r="W64" s="201">
        <v>0</v>
      </c>
      <c r="X64" s="201">
        <v>0</v>
      </c>
      <c r="Y64" s="201">
        <f t="shared" si="15"/>
        <v>0</v>
      </c>
      <c r="Z64" s="201">
        <f t="shared" si="15"/>
        <v>0</v>
      </c>
      <c r="AA64" s="201">
        <f t="shared" si="15"/>
        <v>0</v>
      </c>
      <c r="AB64" s="201">
        <f t="shared" si="15"/>
        <v>0</v>
      </c>
      <c r="AC64" s="201">
        <f t="shared" si="15"/>
        <v>0</v>
      </c>
      <c r="AD64" s="201">
        <f t="shared" si="15"/>
        <v>0</v>
      </c>
      <c r="AE64" s="201">
        <f t="shared" si="15"/>
        <v>0</v>
      </c>
      <c r="AF64" s="201">
        <f t="shared" si="15"/>
        <v>0</v>
      </c>
      <c r="AG64" s="201">
        <f t="shared" si="15"/>
        <v>0</v>
      </c>
      <c r="AH64" s="201">
        <f t="shared" si="15"/>
        <v>0</v>
      </c>
      <c r="AI64" s="201">
        <f t="shared" si="15"/>
        <v>0</v>
      </c>
      <c r="AJ64" s="201">
        <f t="shared" si="15"/>
        <v>0</v>
      </c>
      <c r="AK64" s="201">
        <f t="shared" si="15"/>
        <v>0</v>
      </c>
      <c r="AL64" s="201">
        <f t="shared" si="15"/>
        <v>0</v>
      </c>
      <c r="AM64" s="201">
        <f t="shared" si="15"/>
        <v>0</v>
      </c>
      <c r="AN64" s="201">
        <f t="shared" si="15"/>
        <v>0</v>
      </c>
      <c r="AO64" s="201">
        <f t="shared" si="15"/>
        <v>0</v>
      </c>
      <c r="AP64" s="201">
        <f t="shared" si="15"/>
        <v>0</v>
      </c>
      <c r="AQ64" s="201">
        <f t="shared" si="15"/>
        <v>0</v>
      </c>
      <c r="AR64" s="201">
        <f t="shared" si="15"/>
        <v>0</v>
      </c>
      <c r="AS64" s="201">
        <f t="shared" si="15"/>
        <v>0</v>
      </c>
      <c r="AT64" s="201">
        <f t="shared" si="15"/>
        <v>0</v>
      </c>
      <c r="AU64" s="201">
        <f t="shared" si="15"/>
        <v>0</v>
      </c>
      <c r="AV64" s="201">
        <f t="shared" si="15"/>
        <v>0</v>
      </c>
      <c r="AW64" s="201" t="e">
        <f t="shared" si="15"/>
        <v>#VALUE!</v>
      </c>
      <c r="AX64" s="201">
        <f t="shared" si="15"/>
        <v>0</v>
      </c>
      <c r="AY64" s="201">
        <f t="shared" si="15"/>
        <v>0</v>
      </c>
      <c r="AZ64" s="201">
        <f t="shared" si="15"/>
        <v>0</v>
      </c>
      <c r="BA64" s="201">
        <f t="shared" si="15"/>
        <v>0</v>
      </c>
      <c r="BB64" s="201">
        <f t="shared" si="15"/>
        <v>0</v>
      </c>
      <c r="BC64" s="201">
        <f t="shared" si="15"/>
        <v>0</v>
      </c>
      <c r="BD64" s="201">
        <f t="shared" si="15"/>
        <v>0</v>
      </c>
      <c r="BE64" s="201">
        <f t="shared" si="15"/>
        <v>0</v>
      </c>
      <c r="BF64" s="201" t="e">
        <f>SUM(E64:BE64)</f>
        <v>#VALUE!</v>
      </c>
    </row>
    <row r="65" spans="1:58" s="227" customFormat="1" ht="48.75" customHeight="1">
      <c r="A65" s="229"/>
      <c r="B65" s="308" t="s">
        <v>277</v>
      </c>
      <c r="C65" s="308"/>
      <c r="D65" s="230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</row>
    <row r="66" spans="1:59" s="197" customFormat="1" ht="93.75" customHeight="1">
      <c r="A66" s="296" t="s">
        <v>100</v>
      </c>
      <c r="B66" s="296" t="s">
        <v>0</v>
      </c>
      <c r="C66" s="296" t="s">
        <v>101</v>
      </c>
      <c r="D66" s="297" t="s">
        <v>102</v>
      </c>
      <c r="E66" s="268" t="s">
        <v>294</v>
      </c>
      <c r="F66" s="298" t="s">
        <v>103</v>
      </c>
      <c r="G66" s="298"/>
      <c r="H66" s="298"/>
      <c r="I66" s="268" t="s">
        <v>295</v>
      </c>
      <c r="J66" s="298" t="s">
        <v>104</v>
      </c>
      <c r="K66" s="298"/>
      <c r="L66" s="298"/>
      <c r="M66" s="298"/>
      <c r="N66" s="268" t="s">
        <v>296</v>
      </c>
      <c r="O66" s="298" t="s">
        <v>105</v>
      </c>
      <c r="P66" s="298"/>
      <c r="Q66" s="298"/>
      <c r="R66" s="268" t="s">
        <v>297</v>
      </c>
      <c r="S66" s="298" t="s">
        <v>106</v>
      </c>
      <c r="T66" s="298"/>
      <c r="U66" s="298"/>
      <c r="V66" s="268" t="s">
        <v>298</v>
      </c>
      <c r="W66" s="298" t="s">
        <v>107</v>
      </c>
      <c r="X66" s="298"/>
      <c r="Y66" s="298"/>
      <c r="Z66" s="298"/>
      <c r="AA66" s="268" t="s">
        <v>299</v>
      </c>
      <c r="AB66" s="298" t="s">
        <v>108</v>
      </c>
      <c r="AC66" s="298"/>
      <c r="AD66" s="298"/>
      <c r="AE66" s="268" t="s">
        <v>300</v>
      </c>
      <c r="AF66" s="298" t="s">
        <v>109</v>
      </c>
      <c r="AG66" s="298"/>
      <c r="AH66" s="298"/>
      <c r="AI66" s="268" t="s">
        <v>301</v>
      </c>
      <c r="AJ66" s="298" t="s">
        <v>110</v>
      </c>
      <c r="AK66" s="298"/>
      <c r="AL66" s="298"/>
      <c r="AM66" s="298"/>
      <c r="AN66" s="268" t="s">
        <v>302</v>
      </c>
      <c r="AO66" s="298" t="s">
        <v>111</v>
      </c>
      <c r="AP66" s="298"/>
      <c r="AQ66" s="298"/>
      <c r="AR66" s="268" t="s">
        <v>112</v>
      </c>
      <c r="AS66" s="298" t="s">
        <v>113</v>
      </c>
      <c r="AT66" s="298"/>
      <c r="AU66" s="298"/>
      <c r="AV66" s="268" t="s">
        <v>303</v>
      </c>
      <c r="AW66" s="298" t="s">
        <v>114</v>
      </c>
      <c r="AX66" s="298"/>
      <c r="AY66" s="298"/>
      <c r="AZ66" s="298"/>
      <c r="BA66" s="268" t="s">
        <v>304</v>
      </c>
      <c r="BB66" s="298" t="s">
        <v>115</v>
      </c>
      <c r="BC66" s="298"/>
      <c r="BD66" s="298"/>
      <c r="BE66" s="268" t="s">
        <v>305</v>
      </c>
      <c r="BF66" s="299"/>
      <c r="BG66" s="300" t="s">
        <v>242</v>
      </c>
    </row>
    <row r="67" spans="1:59" ht="22.5" customHeight="1">
      <c r="A67" s="296"/>
      <c r="B67" s="296"/>
      <c r="C67" s="296"/>
      <c r="D67" s="297"/>
      <c r="E67" s="301" t="s">
        <v>117</v>
      </c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299"/>
      <c r="BG67" s="300"/>
    </row>
    <row r="68" spans="1:59" ht="14.25">
      <c r="A68" s="296"/>
      <c r="B68" s="296"/>
      <c r="C68" s="296"/>
      <c r="D68" s="297"/>
      <c r="E68" s="200">
        <v>36</v>
      </c>
      <c r="F68" s="200">
        <v>37</v>
      </c>
      <c r="G68" s="249">
        <v>38</v>
      </c>
      <c r="H68" s="249">
        <v>39</v>
      </c>
      <c r="I68" s="249">
        <v>40</v>
      </c>
      <c r="J68" s="249">
        <v>41</v>
      </c>
      <c r="K68" s="249">
        <v>42</v>
      </c>
      <c r="L68" s="249">
        <v>43</v>
      </c>
      <c r="M68" s="249">
        <v>44</v>
      </c>
      <c r="N68" s="249">
        <v>45</v>
      </c>
      <c r="O68" s="249">
        <v>46</v>
      </c>
      <c r="P68" s="249">
        <v>47</v>
      </c>
      <c r="Q68" s="249">
        <v>48</v>
      </c>
      <c r="R68" s="249">
        <v>49</v>
      </c>
      <c r="S68" s="249">
        <v>50</v>
      </c>
      <c r="T68" s="249">
        <v>51</v>
      </c>
      <c r="U68" s="249">
        <v>52</v>
      </c>
      <c r="V68" s="249">
        <v>53</v>
      </c>
      <c r="W68" s="200">
        <v>1</v>
      </c>
      <c r="X68" s="200">
        <v>2</v>
      </c>
      <c r="Y68" s="200">
        <v>3</v>
      </c>
      <c r="Z68" s="200">
        <v>4</v>
      </c>
      <c r="AA68" s="200">
        <v>5</v>
      </c>
      <c r="AB68" s="200">
        <v>6</v>
      </c>
      <c r="AC68" s="200">
        <v>7</v>
      </c>
      <c r="AD68" s="200">
        <v>8</v>
      </c>
      <c r="AE68" s="200">
        <v>9</v>
      </c>
      <c r="AF68" s="200">
        <v>10</v>
      </c>
      <c r="AG68" s="200">
        <v>11</v>
      </c>
      <c r="AH68" s="200">
        <v>12</v>
      </c>
      <c r="AI68" s="200">
        <v>13</v>
      </c>
      <c r="AJ68" s="200">
        <v>14</v>
      </c>
      <c r="AK68" s="200">
        <v>15</v>
      </c>
      <c r="AL68" s="200">
        <v>16</v>
      </c>
      <c r="AM68" s="200">
        <v>17</v>
      </c>
      <c r="AN68" s="200">
        <v>18</v>
      </c>
      <c r="AO68" s="200">
        <v>19</v>
      </c>
      <c r="AP68" s="200">
        <v>20</v>
      </c>
      <c r="AQ68" s="200">
        <v>21</v>
      </c>
      <c r="AR68" s="200">
        <v>22</v>
      </c>
      <c r="AS68" s="200">
        <v>23</v>
      </c>
      <c r="AT68" s="200">
        <v>24</v>
      </c>
      <c r="AU68" s="200">
        <v>25</v>
      </c>
      <c r="AV68" s="200">
        <v>26</v>
      </c>
      <c r="AW68" s="200">
        <v>27</v>
      </c>
      <c r="AX68" s="200">
        <v>28</v>
      </c>
      <c r="AY68" s="200">
        <v>29</v>
      </c>
      <c r="AZ68" s="200">
        <v>30</v>
      </c>
      <c r="BA68" s="200">
        <v>31</v>
      </c>
      <c r="BB68" s="200">
        <v>32</v>
      </c>
      <c r="BC68" s="200">
        <v>33</v>
      </c>
      <c r="BD68" s="200">
        <v>34</v>
      </c>
      <c r="BE68" s="200">
        <v>35</v>
      </c>
      <c r="BF68" s="299"/>
      <c r="BG68" s="300"/>
    </row>
    <row r="69" spans="1:59" ht="12.75">
      <c r="A69" s="296"/>
      <c r="B69" s="296"/>
      <c r="C69" s="296"/>
      <c r="D69" s="297"/>
      <c r="E69" s="302" t="s">
        <v>118</v>
      </c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299"/>
      <c r="BG69" s="300"/>
    </row>
    <row r="70" spans="1:59" ht="18.75" customHeight="1">
      <c r="A70" s="296"/>
      <c r="B70" s="296"/>
      <c r="C70" s="296"/>
      <c r="D70" s="297"/>
      <c r="E70" s="200">
        <v>1</v>
      </c>
      <c r="F70" s="200">
        <v>2</v>
      </c>
      <c r="G70" s="200">
        <v>3</v>
      </c>
      <c r="H70" s="200">
        <v>4</v>
      </c>
      <c r="I70" s="200">
        <v>5</v>
      </c>
      <c r="J70" s="200">
        <v>6</v>
      </c>
      <c r="K70" s="200">
        <v>7</v>
      </c>
      <c r="L70" s="200">
        <v>8</v>
      </c>
      <c r="M70" s="200">
        <v>9</v>
      </c>
      <c r="N70" s="200">
        <v>10</v>
      </c>
      <c r="O70" s="200">
        <v>11</v>
      </c>
      <c r="P70" s="200">
        <v>12</v>
      </c>
      <c r="Q70" s="200">
        <v>13</v>
      </c>
      <c r="R70" s="200">
        <v>14</v>
      </c>
      <c r="S70" s="200">
        <v>15</v>
      </c>
      <c r="T70" s="200">
        <v>16</v>
      </c>
      <c r="U70" s="200">
        <v>17</v>
      </c>
      <c r="V70" s="200">
        <v>18</v>
      </c>
      <c r="W70" s="200">
        <v>19</v>
      </c>
      <c r="X70" s="200">
        <v>20</v>
      </c>
      <c r="Y70" s="200">
        <v>21</v>
      </c>
      <c r="Z70" s="200">
        <v>22</v>
      </c>
      <c r="AA70" s="200">
        <v>23</v>
      </c>
      <c r="AB70" s="200">
        <v>24</v>
      </c>
      <c r="AC70" s="200">
        <v>25</v>
      </c>
      <c r="AD70" s="200">
        <v>26</v>
      </c>
      <c r="AE70" s="200">
        <v>27</v>
      </c>
      <c r="AF70" s="200">
        <v>28</v>
      </c>
      <c r="AG70" s="200">
        <v>29</v>
      </c>
      <c r="AH70" s="200">
        <v>30</v>
      </c>
      <c r="AI70" s="200">
        <v>31</v>
      </c>
      <c r="AJ70" s="200">
        <v>32</v>
      </c>
      <c r="AK70" s="200">
        <v>33</v>
      </c>
      <c r="AL70" s="200">
        <v>34</v>
      </c>
      <c r="AM70" s="200">
        <v>35</v>
      </c>
      <c r="AN70" s="200">
        <v>36</v>
      </c>
      <c r="AO70" s="200">
        <v>37</v>
      </c>
      <c r="AP70" s="200">
        <v>0.38</v>
      </c>
      <c r="AQ70" s="200">
        <v>39</v>
      </c>
      <c r="AR70" s="200">
        <v>40</v>
      </c>
      <c r="AS70" s="200">
        <v>41</v>
      </c>
      <c r="AT70" s="200">
        <v>42</v>
      </c>
      <c r="AU70" s="200">
        <v>43</v>
      </c>
      <c r="AV70" s="200">
        <v>44</v>
      </c>
      <c r="AW70" s="200">
        <v>45</v>
      </c>
      <c r="AX70" s="200">
        <v>46</v>
      </c>
      <c r="AY70" s="200">
        <v>47</v>
      </c>
      <c r="AZ70" s="200">
        <v>48</v>
      </c>
      <c r="BA70" s="200">
        <v>49</v>
      </c>
      <c r="BB70" s="200">
        <v>50</v>
      </c>
      <c r="BC70" s="200">
        <v>51</v>
      </c>
      <c r="BD70" s="200">
        <v>52</v>
      </c>
      <c r="BE70" s="200">
        <v>53</v>
      </c>
      <c r="BF70" s="299"/>
      <c r="BG70" s="300"/>
    </row>
    <row r="71" spans="1:59" ht="27" customHeight="1" hidden="1">
      <c r="A71" s="303" t="s">
        <v>8</v>
      </c>
      <c r="D71" s="201"/>
      <c r="E71" s="201">
        <f>E73+E93</f>
        <v>0</v>
      </c>
      <c r="F71" s="201">
        <f aca="true" t="shared" si="16" ref="F71:BE71">F73+F93</f>
        <v>0</v>
      </c>
      <c r="G71" s="201">
        <f t="shared" si="16"/>
        <v>0</v>
      </c>
      <c r="H71" s="201">
        <f t="shared" si="16"/>
        <v>0</v>
      </c>
      <c r="I71" s="201">
        <f t="shared" si="16"/>
        <v>0</v>
      </c>
      <c r="J71" s="201">
        <f t="shared" si="16"/>
        <v>0</v>
      </c>
      <c r="K71" s="201">
        <f t="shared" si="16"/>
        <v>0</v>
      </c>
      <c r="L71" s="201">
        <f t="shared" si="16"/>
        <v>0</v>
      </c>
      <c r="M71" s="201">
        <f t="shared" si="16"/>
        <v>0</v>
      </c>
      <c r="N71" s="201">
        <f t="shared" si="16"/>
        <v>0</v>
      </c>
      <c r="O71" s="201">
        <f t="shared" si="16"/>
        <v>0</v>
      </c>
      <c r="P71" s="201">
        <f t="shared" si="16"/>
        <v>0</v>
      </c>
      <c r="Q71" s="201">
        <f t="shared" si="16"/>
        <v>0</v>
      </c>
      <c r="R71" s="201">
        <f t="shared" si="16"/>
        <v>0</v>
      </c>
      <c r="S71" s="201">
        <f t="shared" si="16"/>
        <v>0</v>
      </c>
      <c r="T71" s="201">
        <f t="shared" si="16"/>
        <v>0</v>
      </c>
      <c r="U71" s="201">
        <f t="shared" si="16"/>
        <v>0</v>
      </c>
      <c r="V71" s="201" t="e">
        <f t="shared" si="16"/>
        <v>#VALUE!</v>
      </c>
      <c r="W71" s="201">
        <f t="shared" si="16"/>
        <v>0</v>
      </c>
      <c r="X71" s="201">
        <f t="shared" si="16"/>
        <v>0</v>
      </c>
      <c r="Y71" s="201">
        <f t="shared" si="16"/>
        <v>0</v>
      </c>
      <c r="Z71" s="201">
        <f t="shared" si="16"/>
        <v>0</v>
      </c>
      <c r="AA71" s="201">
        <f t="shared" si="16"/>
        <v>0</v>
      </c>
      <c r="AB71" s="201">
        <f t="shared" si="16"/>
        <v>0</v>
      </c>
      <c r="AC71" s="201">
        <f t="shared" si="16"/>
        <v>0</v>
      </c>
      <c r="AD71" s="201">
        <f t="shared" si="16"/>
        <v>0</v>
      </c>
      <c r="AE71" s="201">
        <f t="shared" si="16"/>
        <v>0</v>
      </c>
      <c r="AF71" s="201">
        <f t="shared" si="16"/>
        <v>0</v>
      </c>
      <c r="AG71" s="201">
        <f t="shared" si="16"/>
        <v>0</v>
      </c>
      <c r="AH71" s="201">
        <f t="shared" si="16"/>
        <v>0</v>
      </c>
      <c r="AI71" s="201">
        <f t="shared" si="16"/>
        <v>0</v>
      </c>
      <c r="AJ71" s="201">
        <f t="shared" si="16"/>
        <v>0</v>
      </c>
      <c r="AK71" s="201">
        <f t="shared" si="16"/>
        <v>0</v>
      </c>
      <c r="AL71" s="201">
        <f t="shared" si="16"/>
        <v>0</v>
      </c>
      <c r="AM71" s="201">
        <f t="shared" si="16"/>
        <v>0</v>
      </c>
      <c r="AN71" s="201">
        <f t="shared" si="16"/>
        <v>0</v>
      </c>
      <c r="AO71" s="201">
        <f t="shared" si="16"/>
        <v>0</v>
      </c>
      <c r="AP71" s="201">
        <f t="shared" si="16"/>
        <v>0</v>
      </c>
      <c r="AQ71" s="201">
        <f t="shared" si="16"/>
        <v>0</v>
      </c>
      <c r="AR71" s="201">
        <f t="shared" si="16"/>
        <v>0</v>
      </c>
      <c r="AS71" s="201">
        <f t="shared" si="16"/>
        <v>0</v>
      </c>
      <c r="AT71" s="201">
        <f t="shared" si="16"/>
        <v>0</v>
      </c>
      <c r="AU71" s="201">
        <f t="shared" si="16"/>
        <v>0</v>
      </c>
      <c r="AV71" s="201" t="e">
        <f t="shared" si="16"/>
        <v>#VALUE!</v>
      </c>
      <c r="AW71" s="201">
        <f t="shared" si="16"/>
        <v>0</v>
      </c>
      <c r="AX71" s="201">
        <f t="shared" si="16"/>
        <v>0</v>
      </c>
      <c r="AY71" s="201">
        <f t="shared" si="16"/>
        <v>0</v>
      </c>
      <c r="AZ71" s="201">
        <f t="shared" si="16"/>
        <v>0</v>
      </c>
      <c r="BA71" s="201">
        <f t="shared" si="16"/>
        <v>0</v>
      </c>
      <c r="BB71" s="201">
        <f t="shared" si="16"/>
        <v>0</v>
      </c>
      <c r="BC71" s="201">
        <f t="shared" si="16"/>
        <v>0</v>
      </c>
      <c r="BD71" s="201">
        <f t="shared" si="16"/>
        <v>0</v>
      </c>
      <c r="BE71" s="201">
        <f t="shared" si="16"/>
        <v>0</v>
      </c>
      <c r="BF71" s="202">
        <f>BF73+BF93</f>
        <v>0</v>
      </c>
      <c r="BG71" s="203"/>
    </row>
    <row r="72" spans="1:59" ht="21.75" customHeight="1">
      <c r="A72" s="303"/>
      <c r="B72" s="204" t="s">
        <v>119</v>
      </c>
      <c r="C72" s="204" t="s">
        <v>14</v>
      </c>
      <c r="D72" s="201"/>
      <c r="E72" s="201">
        <f aca="true" t="shared" si="17" ref="E72:BE72">E74+E94</f>
        <v>0</v>
      </c>
      <c r="F72" s="201">
        <f t="shared" si="17"/>
        <v>0</v>
      </c>
      <c r="G72" s="201">
        <f t="shared" si="17"/>
        <v>0</v>
      </c>
      <c r="H72" s="201">
        <f t="shared" si="17"/>
        <v>0</v>
      </c>
      <c r="I72" s="201">
        <f t="shared" si="17"/>
        <v>0</v>
      </c>
      <c r="J72" s="201">
        <f t="shared" si="17"/>
        <v>0</v>
      </c>
      <c r="K72" s="201">
        <f t="shared" si="17"/>
        <v>0</v>
      </c>
      <c r="L72" s="201">
        <f t="shared" si="17"/>
        <v>0</v>
      </c>
      <c r="M72" s="201">
        <f t="shared" si="17"/>
        <v>0</v>
      </c>
      <c r="N72" s="201">
        <f t="shared" si="17"/>
        <v>0</v>
      </c>
      <c r="O72" s="201">
        <f t="shared" si="17"/>
        <v>0</v>
      </c>
      <c r="P72" s="201">
        <f t="shared" si="17"/>
        <v>0</v>
      </c>
      <c r="Q72" s="201">
        <f t="shared" si="17"/>
        <v>0</v>
      </c>
      <c r="R72" s="201">
        <f t="shared" si="17"/>
        <v>0</v>
      </c>
      <c r="S72" s="201">
        <f t="shared" si="17"/>
        <v>0</v>
      </c>
      <c r="T72" s="201">
        <f t="shared" si="17"/>
        <v>0</v>
      </c>
      <c r="U72" s="201">
        <f t="shared" si="17"/>
        <v>0</v>
      </c>
      <c r="V72" s="201">
        <f t="shared" si="17"/>
        <v>3</v>
      </c>
      <c r="W72" s="201">
        <f t="shared" si="17"/>
        <v>0</v>
      </c>
      <c r="X72" s="201">
        <f t="shared" si="17"/>
        <v>0</v>
      </c>
      <c r="Y72" s="201">
        <f t="shared" si="17"/>
        <v>0</v>
      </c>
      <c r="Z72" s="201">
        <f t="shared" si="17"/>
        <v>0</v>
      </c>
      <c r="AA72" s="201">
        <f t="shared" si="17"/>
        <v>0</v>
      </c>
      <c r="AB72" s="201">
        <f t="shared" si="17"/>
        <v>0</v>
      </c>
      <c r="AC72" s="201">
        <f t="shared" si="17"/>
        <v>0</v>
      </c>
      <c r="AD72" s="201">
        <f t="shared" si="17"/>
        <v>0</v>
      </c>
      <c r="AE72" s="201">
        <f t="shared" si="17"/>
        <v>0</v>
      </c>
      <c r="AF72" s="201">
        <f t="shared" si="17"/>
        <v>0</v>
      </c>
      <c r="AG72" s="201">
        <f t="shared" si="17"/>
        <v>0</v>
      </c>
      <c r="AH72" s="201">
        <f t="shared" si="17"/>
        <v>0</v>
      </c>
      <c r="AI72" s="201">
        <f t="shared" si="17"/>
        <v>0</v>
      </c>
      <c r="AJ72" s="201">
        <f t="shared" si="17"/>
        <v>0</v>
      </c>
      <c r="AK72" s="201">
        <f t="shared" si="17"/>
        <v>0</v>
      </c>
      <c r="AL72" s="201">
        <f t="shared" si="17"/>
        <v>0</v>
      </c>
      <c r="AM72" s="201">
        <f t="shared" si="17"/>
        <v>0</v>
      </c>
      <c r="AN72" s="201">
        <f t="shared" si="17"/>
        <v>0</v>
      </c>
      <c r="AO72" s="201">
        <f t="shared" si="17"/>
        <v>0</v>
      </c>
      <c r="AP72" s="201">
        <f t="shared" si="17"/>
        <v>0</v>
      </c>
      <c r="AQ72" s="201">
        <f t="shared" si="17"/>
        <v>0</v>
      </c>
      <c r="AR72" s="201">
        <f t="shared" si="17"/>
        <v>0</v>
      </c>
      <c r="AS72" s="201">
        <f t="shared" si="17"/>
        <v>0</v>
      </c>
      <c r="AT72" s="201">
        <f t="shared" si="17"/>
        <v>0</v>
      </c>
      <c r="AU72" s="201">
        <f t="shared" si="17"/>
        <v>0</v>
      </c>
      <c r="AV72" s="201">
        <f t="shared" si="17"/>
        <v>6</v>
      </c>
      <c r="AW72" s="201">
        <f t="shared" si="17"/>
        <v>0</v>
      </c>
      <c r="AX72" s="201">
        <f t="shared" si="17"/>
        <v>0</v>
      </c>
      <c r="AY72" s="201">
        <f t="shared" si="17"/>
        <v>0</v>
      </c>
      <c r="AZ72" s="201">
        <f t="shared" si="17"/>
        <v>0</v>
      </c>
      <c r="BA72" s="201">
        <f t="shared" si="17"/>
        <v>0</v>
      </c>
      <c r="BB72" s="201">
        <f t="shared" si="17"/>
        <v>0</v>
      </c>
      <c r="BC72" s="201">
        <f t="shared" si="17"/>
        <v>0</v>
      </c>
      <c r="BD72" s="201">
        <f t="shared" si="17"/>
        <v>0</v>
      </c>
      <c r="BE72" s="201">
        <f t="shared" si="17"/>
        <v>0</v>
      </c>
      <c r="BF72" s="215">
        <f>BF74+BF94</f>
        <v>9</v>
      </c>
      <c r="BG72" s="203"/>
    </row>
    <row r="73" spans="1:59" ht="29.25" customHeight="1" hidden="1">
      <c r="A73" s="303"/>
      <c r="D73" s="201"/>
      <c r="E73" s="201">
        <f>E75+E77+E79+E81+E83+E85+E87+E89+E91</f>
        <v>0</v>
      </c>
      <c r="F73" s="201">
        <f aca="true" t="shared" si="18" ref="F73:BE73">F75+F77+F79+F81+F83+F85+F87+F89+F91</f>
        <v>0</v>
      </c>
      <c r="G73" s="201">
        <f t="shared" si="18"/>
        <v>0</v>
      </c>
      <c r="H73" s="201">
        <f t="shared" si="18"/>
        <v>0</v>
      </c>
      <c r="I73" s="201">
        <f t="shared" si="18"/>
        <v>0</v>
      </c>
      <c r="J73" s="201">
        <f t="shared" si="18"/>
        <v>0</v>
      </c>
      <c r="K73" s="201">
        <f t="shared" si="18"/>
        <v>0</v>
      </c>
      <c r="L73" s="201">
        <f t="shared" si="18"/>
        <v>0</v>
      </c>
      <c r="M73" s="201">
        <f t="shared" si="18"/>
        <v>0</v>
      </c>
      <c r="N73" s="201">
        <f t="shared" si="18"/>
        <v>0</v>
      </c>
      <c r="O73" s="201">
        <f t="shared" si="18"/>
        <v>0</v>
      </c>
      <c r="P73" s="201">
        <f t="shared" si="18"/>
        <v>0</v>
      </c>
      <c r="Q73" s="201">
        <f t="shared" si="18"/>
        <v>0</v>
      </c>
      <c r="R73" s="201">
        <f t="shared" si="18"/>
        <v>0</v>
      </c>
      <c r="S73" s="201">
        <f t="shared" si="18"/>
        <v>0</v>
      </c>
      <c r="T73" s="201">
        <f t="shared" si="18"/>
        <v>0</v>
      </c>
      <c r="U73" s="201">
        <f t="shared" si="18"/>
        <v>0</v>
      </c>
      <c r="V73" s="201" t="e">
        <f t="shared" si="18"/>
        <v>#VALUE!</v>
      </c>
      <c r="W73" s="201">
        <f t="shared" si="18"/>
        <v>0</v>
      </c>
      <c r="X73" s="201">
        <f t="shared" si="18"/>
        <v>0</v>
      </c>
      <c r="Y73" s="201">
        <f t="shared" si="18"/>
        <v>0</v>
      </c>
      <c r="Z73" s="201">
        <f t="shared" si="18"/>
        <v>0</v>
      </c>
      <c r="AA73" s="201">
        <f t="shared" si="18"/>
        <v>0</v>
      </c>
      <c r="AB73" s="201">
        <f t="shared" si="18"/>
        <v>0</v>
      </c>
      <c r="AC73" s="201">
        <f t="shared" si="18"/>
        <v>0</v>
      </c>
      <c r="AD73" s="201">
        <f t="shared" si="18"/>
        <v>0</v>
      </c>
      <c r="AE73" s="201">
        <f t="shared" si="18"/>
        <v>0</v>
      </c>
      <c r="AF73" s="201">
        <f t="shared" si="18"/>
        <v>0</v>
      </c>
      <c r="AG73" s="201">
        <f t="shared" si="18"/>
        <v>0</v>
      </c>
      <c r="AH73" s="201">
        <f t="shared" si="18"/>
        <v>0</v>
      </c>
      <c r="AI73" s="201">
        <f t="shared" si="18"/>
        <v>0</v>
      </c>
      <c r="AJ73" s="201">
        <f t="shared" si="18"/>
        <v>0</v>
      </c>
      <c r="AK73" s="201">
        <f t="shared" si="18"/>
        <v>0</v>
      </c>
      <c r="AL73" s="201">
        <f t="shared" si="18"/>
        <v>0</v>
      </c>
      <c r="AM73" s="201">
        <f t="shared" si="18"/>
        <v>0</v>
      </c>
      <c r="AN73" s="201">
        <f t="shared" si="18"/>
        <v>0</v>
      </c>
      <c r="AO73" s="201">
        <f t="shared" si="18"/>
        <v>0</v>
      </c>
      <c r="AP73" s="201">
        <f t="shared" si="18"/>
        <v>0</v>
      </c>
      <c r="AQ73" s="201">
        <f t="shared" si="18"/>
        <v>0</v>
      </c>
      <c r="AR73" s="201">
        <f t="shared" si="18"/>
        <v>0</v>
      </c>
      <c r="AS73" s="201">
        <f t="shared" si="18"/>
        <v>0</v>
      </c>
      <c r="AT73" s="201">
        <f t="shared" si="18"/>
        <v>0</v>
      </c>
      <c r="AU73" s="201">
        <f t="shared" si="18"/>
        <v>0</v>
      </c>
      <c r="AV73" s="201" t="e">
        <f t="shared" si="18"/>
        <v>#VALUE!</v>
      </c>
      <c r="AW73" s="201">
        <f t="shared" si="18"/>
        <v>0</v>
      </c>
      <c r="AX73" s="201">
        <f t="shared" si="18"/>
        <v>0</v>
      </c>
      <c r="AY73" s="201">
        <f t="shared" si="18"/>
        <v>0</v>
      </c>
      <c r="AZ73" s="201">
        <f t="shared" si="18"/>
        <v>0</v>
      </c>
      <c r="BA73" s="201">
        <f t="shared" si="18"/>
        <v>0</v>
      </c>
      <c r="BB73" s="201">
        <f t="shared" si="18"/>
        <v>0</v>
      </c>
      <c r="BC73" s="201">
        <f t="shared" si="18"/>
        <v>0</v>
      </c>
      <c r="BD73" s="201">
        <f t="shared" si="18"/>
        <v>0</v>
      </c>
      <c r="BE73" s="201">
        <f t="shared" si="18"/>
        <v>0</v>
      </c>
      <c r="BF73" s="202">
        <f>SUM(BF77+BF79+BF81+BF83+BF85+BF87+BF89+BF91)+BF75</f>
        <v>0</v>
      </c>
      <c r="BG73" s="203"/>
    </row>
    <row r="74" spans="1:59" ht="27" customHeight="1">
      <c r="A74" s="303"/>
      <c r="B74" s="205" t="s">
        <v>15</v>
      </c>
      <c r="C74" s="205" t="s">
        <v>16</v>
      </c>
      <c r="D74" s="201"/>
      <c r="E74" s="201">
        <f aca="true" t="shared" si="19" ref="E74:AV74">E76+E78+E80+E82+E84+E86+E88+E90+E92</f>
        <v>0</v>
      </c>
      <c r="F74" s="201">
        <f t="shared" si="19"/>
        <v>0</v>
      </c>
      <c r="G74" s="201">
        <f t="shared" si="19"/>
        <v>0</v>
      </c>
      <c r="H74" s="201">
        <f t="shared" si="19"/>
        <v>0</v>
      </c>
      <c r="I74" s="201">
        <f t="shared" si="19"/>
        <v>0</v>
      </c>
      <c r="J74" s="201">
        <f t="shared" si="19"/>
        <v>0</v>
      </c>
      <c r="K74" s="201">
        <f t="shared" si="19"/>
        <v>0</v>
      </c>
      <c r="L74" s="201">
        <f t="shared" si="19"/>
        <v>0</v>
      </c>
      <c r="M74" s="201">
        <f t="shared" si="19"/>
        <v>0</v>
      </c>
      <c r="N74" s="201">
        <f t="shared" si="19"/>
        <v>0</v>
      </c>
      <c r="O74" s="201">
        <f t="shared" si="19"/>
        <v>0</v>
      </c>
      <c r="P74" s="201">
        <f t="shared" si="19"/>
        <v>0</v>
      </c>
      <c r="Q74" s="201">
        <f t="shared" si="19"/>
        <v>0</v>
      </c>
      <c r="R74" s="201">
        <f t="shared" si="19"/>
        <v>0</v>
      </c>
      <c r="S74" s="201">
        <f t="shared" si="19"/>
        <v>0</v>
      </c>
      <c r="T74" s="201">
        <f t="shared" si="19"/>
        <v>0</v>
      </c>
      <c r="U74" s="201">
        <f t="shared" si="19"/>
        <v>0</v>
      </c>
      <c r="V74" s="201">
        <f t="shared" si="19"/>
        <v>2</v>
      </c>
      <c r="W74" s="201">
        <f t="shared" si="19"/>
        <v>0</v>
      </c>
      <c r="X74" s="201">
        <f t="shared" si="19"/>
        <v>0</v>
      </c>
      <c r="Y74" s="201">
        <f t="shared" si="19"/>
        <v>0</v>
      </c>
      <c r="Z74" s="201">
        <f t="shared" si="19"/>
        <v>0</v>
      </c>
      <c r="AA74" s="201">
        <f t="shared" si="19"/>
        <v>0</v>
      </c>
      <c r="AB74" s="201">
        <f t="shared" si="19"/>
        <v>0</v>
      </c>
      <c r="AC74" s="201">
        <f t="shared" si="19"/>
        <v>0</v>
      </c>
      <c r="AD74" s="201">
        <f t="shared" si="19"/>
        <v>0</v>
      </c>
      <c r="AE74" s="201">
        <f t="shared" si="19"/>
        <v>0</v>
      </c>
      <c r="AF74" s="201">
        <f t="shared" si="19"/>
        <v>0</v>
      </c>
      <c r="AG74" s="201">
        <f t="shared" si="19"/>
        <v>0</v>
      </c>
      <c r="AH74" s="201">
        <f t="shared" si="19"/>
        <v>0</v>
      </c>
      <c r="AI74" s="201">
        <f t="shared" si="19"/>
        <v>0</v>
      </c>
      <c r="AJ74" s="201">
        <f t="shared" si="19"/>
        <v>0</v>
      </c>
      <c r="AK74" s="201">
        <f t="shared" si="19"/>
        <v>0</v>
      </c>
      <c r="AL74" s="201">
        <f t="shared" si="19"/>
        <v>0</v>
      </c>
      <c r="AM74" s="201">
        <f t="shared" si="19"/>
        <v>0</v>
      </c>
      <c r="AN74" s="201">
        <f t="shared" si="19"/>
        <v>0</v>
      </c>
      <c r="AO74" s="201">
        <f t="shared" si="19"/>
        <v>0</v>
      </c>
      <c r="AP74" s="201">
        <f t="shared" si="19"/>
        <v>0</v>
      </c>
      <c r="AQ74" s="201">
        <f t="shared" si="19"/>
        <v>0</v>
      </c>
      <c r="AR74" s="201">
        <f t="shared" si="19"/>
        <v>0</v>
      </c>
      <c r="AS74" s="201">
        <f t="shared" si="19"/>
        <v>0</v>
      </c>
      <c r="AT74" s="201">
        <f t="shared" si="19"/>
        <v>0</v>
      </c>
      <c r="AU74" s="201">
        <f t="shared" si="19"/>
        <v>0</v>
      </c>
      <c r="AV74" s="201">
        <f t="shared" si="19"/>
        <v>3</v>
      </c>
      <c r="AW74" s="201"/>
      <c r="AX74" s="201"/>
      <c r="AY74" s="201"/>
      <c r="AZ74" s="201"/>
      <c r="BA74" s="201"/>
      <c r="BB74" s="201"/>
      <c r="BC74" s="201"/>
      <c r="BD74" s="201"/>
      <c r="BE74" s="201"/>
      <c r="BF74" s="215">
        <f>BF76+BF78+BF80+BF82+BF84+BF86+BF88+BF90+BF92</f>
        <v>5</v>
      </c>
      <c r="BG74" s="203"/>
    </row>
    <row r="75" spans="1:59" ht="19.5" customHeight="1">
      <c r="A75" s="303"/>
      <c r="B75" s="204" t="s">
        <v>122</v>
      </c>
      <c r="C75" s="204" t="str">
        <f aca="true" t="shared" si="20" ref="C75:C83">C13</f>
        <v>Русский язык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>
        <v>0</v>
      </c>
      <c r="X75" s="201">
        <v>0</v>
      </c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>
        <v>0</v>
      </c>
      <c r="AX75" s="201">
        <v>0</v>
      </c>
      <c r="AY75" s="201">
        <v>0</v>
      </c>
      <c r="AZ75" s="201">
        <v>0</v>
      </c>
      <c r="BA75" s="201">
        <v>0</v>
      </c>
      <c r="BB75" s="201">
        <v>0</v>
      </c>
      <c r="BC75" s="201">
        <v>0</v>
      </c>
      <c r="BD75" s="201">
        <v>0</v>
      </c>
      <c r="BE75" s="201">
        <v>0</v>
      </c>
      <c r="BF75" s="202">
        <f>SUM(E75:BE75)</f>
        <v>0</v>
      </c>
      <c r="BG75" s="203"/>
    </row>
    <row r="76" spans="1:59" s="212" customFormat="1" ht="19.5" customHeight="1">
      <c r="A76" s="303"/>
      <c r="B76" s="232"/>
      <c r="C76" s="204">
        <f t="shared" si="20"/>
        <v>0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>
        <v>0</v>
      </c>
      <c r="X76" s="202">
        <v>0</v>
      </c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1"/>
      <c r="AP76" s="202"/>
      <c r="AQ76" s="202"/>
      <c r="AR76" s="202"/>
      <c r="AS76" s="202"/>
      <c r="AT76" s="202"/>
      <c r="AU76" s="202"/>
      <c r="AV76" s="202"/>
      <c r="AW76" s="202">
        <v>0</v>
      </c>
      <c r="AX76" s="202">
        <v>0</v>
      </c>
      <c r="AY76" s="202">
        <v>0</v>
      </c>
      <c r="AZ76" s="202">
        <v>0</v>
      </c>
      <c r="BA76" s="202">
        <v>0</v>
      </c>
      <c r="BB76" s="202">
        <v>0</v>
      </c>
      <c r="BC76" s="202">
        <v>0</v>
      </c>
      <c r="BD76" s="202">
        <v>0</v>
      </c>
      <c r="BE76" s="202">
        <v>0</v>
      </c>
      <c r="BF76" s="202">
        <f>SUM(E76:BE76)</f>
        <v>0</v>
      </c>
      <c r="BG76" s="232"/>
    </row>
    <row r="77" spans="1:59" ht="19.5" customHeight="1">
      <c r="A77" s="303"/>
      <c r="B77" s="204" t="s">
        <v>123</v>
      </c>
      <c r="C77" s="204" t="str">
        <f t="shared" si="20"/>
        <v>Литература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>
        <v>0</v>
      </c>
      <c r="X77" s="201">
        <v>0</v>
      </c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 t="s">
        <v>251</v>
      </c>
      <c r="AW77" s="201">
        <v>0</v>
      </c>
      <c r="AX77" s="201">
        <v>0</v>
      </c>
      <c r="AY77" s="201">
        <v>0</v>
      </c>
      <c r="AZ77" s="201">
        <v>0</v>
      </c>
      <c r="BA77" s="201">
        <v>0</v>
      </c>
      <c r="BB77" s="201">
        <v>0</v>
      </c>
      <c r="BC77" s="201">
        <v>0</v>
      </c>
      <c r="BD77" s="201">
        <v>0</v>
      </c>
      <c r="BE77" s="201">
        <v>0</v>
      </c>
      <c r="BF77" s="202">
        <f>SUM(E77:BE77)</f>
        <v>0</v>
      </c>
      <c r="BG77" s="203"/>
    </row>
    <row r="78" spans="1:59" s="212" customFormat="1" ht="19.5" customHeight="1">
      <c r="A78" s="303"/>
      <c r="B78" s="232"/>
      <c r="C78" s="204">
        <f t="shared" si="20"/>
        <v>0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1"/>
      <c r="T78" s="202"/>
      <c r="U78" s="202"/>
      <c r="V78" s="202"/>
      <c r="W78" s="202">
        <v>0</v>
      </c>
      <c r="X78" s="202">
        <v>0</v>
      </c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1"/>
      <c r="AP78" s="202"/>
      <c r="AQ78" s="202"/>
      <c r="AR78" s="202"/>
      <c r="AS78" s="202"/>
      <c r="AT78" s="202"/>
      <c r="AU78" s="202"/>
      <c r="AV78" s="202">
        <v>1</v>
      </c>
      <c r="AW78" s="202">
        <v>0</v>
      </c>
      <c r="AX78" s="202">
        <v>0</v>
      </c>
      <c r="AY78" s="202">
        <v>0</v>
      </c>
      <c r="AZ78" s="202">
        <v>0</v>
      </c>
      <c r="BA78" s="202">
        <v>0</v>
      </c>
      <c r="BB78" s="202">
        <v>0</v>
      </c>
      <c r="BC78" s="202">
        <v>0</v>
      </c>
      <c r="BD78" s="202">
        <v>0</v>
      </c>
      <c r="BE78" s="202">
        <v>0</v>
      </c>
      <c r="BF78" s="202">
        <f aca="true" t="shared" si="21" ref="BF78:BF92">SUM(E78:BE78)</f>
        <v>1</v>
      </c>
      <c r="BG78" s="232" t="s">
        <v>252</v>
      </c>
    </row>
    <row r="79" spans="1:59" ht="19.5" customHeight="1">
      <c r="A79" s="303"/>
      <c r="B79" s="204" t="s">
        <v>124</v>
      </c>
      <c r="C79" s="204" t="str">
        <f t="shared" si="20"/>
        <v>Иностранный язык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>
        <v>0</v>
      </c>
      <c r="X79" s="201">
        <v>0</v>
      </c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 t="s">
        <v>251</v>
      </c>
      <c r="AW79" s="201">
        <v>0</v>
      </c>
      <c r="AX79" s="201">
        <v>0</v>
      </c>
      <c r="AY79" s="201">
        <v>0</v>
      </c>
      <c r="AZ79" s="201">
        <v>0</v>
      </c>
      <c r="BA79" s="201">
        <v>0</v>
      </c>
      <c r="BB79" s="201">
        <v>0</v>
      </c>
      <c r="BC79" s="201">
        <v>0</v>
      </c>
      <c r="BD79" s="201">
        <v>0</v>
      </c>
      <c r="BE79" s="201">
        <v>0</v>
      </c>
      <c r="BF79" s="202">
        <f t="shared" si="21"/>
        <v>0</v>
      </c>
      <c r="BG79" s="203"/>
    </row>
    <row r="80" spans="1:59" s="212" customFormat="1" ht="19.5" customHeight="1">
      <c r="A80" s="303"/>
      <c r="B80" s="232"/>
      <c r="C80" s="204" t="str">
        <f t="shared" si="20"/>
        <v>(английский язык)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1"/>
      <c r="T80" s="202"/>
      <c r="U80" s="202"/>
      <c r="V80" s="202"/>
      <c r="W80" s="202">
        <v>0</v>
      </c>
      <c r="X80" s="202">
        <v>0</v>
      </c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1"/>
      <c r="AP80" s="202"/>
      <c r="AQ80" s="202"/>
      <c r="AR80" s="202"/>
      <c r="AS80" s="202"/>
      <c r="AT80" s="202"/>
      <c r="AU80" s="202"/>
      <c r="AV80" s="202">
        <v>1</v>
      </c>
      <c r="AW80" s="202">
        <v>0</v>
      </c>
      <c r="AX80" s="202">
        <v>0</v>
      </c>
      <c r="AY80" s="202">
        <v>0</v>
      </c>
      <c r="AZ80" s="202">
        <v>0</v>
      </c>
      <c r="BA80" s="202">
        <v>0</v>
      </c>
      <c r="BB80" s="202">
        <v>0</v>
      </c>
      <c r="BC80" s="202">
        <v>0</v>
      </c>
      <c r="BD80" s="202">
        <v>0</v>
      </c>
      <c r="BE80" s="202">
        <v>0</v>
      </c>
      <c r="BF80" s="202">
        <f t="shared" si="21"/>
        <v>1</v>
      </c>
      <c r="BG80" s="232" t="s">
        <v>252</v>
      </c>
    </row>
    <row r="81" spans="1:59" ht="19.5" customHeight="1">
      <c r="A81" s="303"/>
      <c r="B81" s="204" t="s">
        <v>125</v>
      </c>
      <c r="C81" s="204" t="str">
        <f t="shared" si="20"/>
        <v>История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>
        <v>0</v>
      </c>
      <c r="X81" s="201">
        <v>0</v>
      </c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>
        <v>0</v>
      </c>
      <c r="AX81" s="201">
        <v>0</v>
      </c>
      <c r="AY81" s="201">
        <v>0</v>
      </c>
      <c r="AZ81" s="201">
        <v>0</v>
      </c>
      <c r="BA81" s="201">
        <v>0</v>
      </c>
      <c r="BB81" s="201">
        <v>0</v>
      </c>
      <c r="BC81" s="201">
        <v>0</v>
      </c>
      <c r="BD81" s="201">
        <v>0</v>
      </c>
      <c r="BE81" s="201">
        <v>0</v>
      </c>
      <c r="BF81" s="202">
        <f t="shared" si="21"/>
        <v>0</v>
      </c>
      <c r="BG81" s="203"/>
    </row>
    <row r="82" spans="1:59" s="212" customFormat="1" ht="19.5" customHeight="1">
      <c r="A82" s="303"/>
      <c r="B82" s="232"/>
      <c r="C82" s="204">
        <f t="shared" si="20"/>
        <v>0</v>
      </c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1"/>
      <c r="T82" s="202"/>
      <c r="U82" s="202"/>
      <c r="V82" s="202"/>
      <c r="W82" s="202">
        <v>0</v>
      </c>
      <c r="X82" s="202">
        <v>0</v>
      </c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1"/>
      <c r="AP82" s="202"/>
      <c r="AQ82" s="202"/>
      <c r="AR82" s="202"/>
      <c r="AS82" s="202"/>
      <c r="AT82" s="202"/>
      <c r="AU82" s="202"/>
      <c r="AV82" s="202"/>
      <c r="AW82" s="202">
        <v>0</v>
      </c>
      <c r="AX82" s="202">
        <v>0</v>
      </c>
      <c r="AY82" s="202">
        <v>0</v>
      </c>
      <c r="AZ82" s="202">
        <v>0</v>
      </c>
      <c r="BA82" s="202">
        <v>0</v>
      </c>
      <c r="BB82" s="202">
        <v>0</v>
      </c>
      <c r="BC82" s="202">
        <v>0</v>
      </c>
      <c r="BD82" s="202">
        <v>0</v>
      </c>
      <c r="BE82" s="202">
        <v>0</v>
      </c>
      <c r="BF82" s="202">
        <f t="shared" si="21"/>
        <v>0</v>
      </c>
      <c r="BG82" s="232"/>
    </row>
    <row r="83" spans="1:59" ht="19.5" customHeight="1">
      <c r="A83" s="303"/>
      <c r="B83" s="204" t="s">
        <v>126</v>
      </c>
      <c r="C83" s="204" t="str">
        <f t="shared" si="20"/>
        <v>Обществознание (вкл.экономику и право)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>
        <v>0</v>
      </c>
      <c r="X83" s="201">
        <v>0</v>
      </c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 t="s">
        <v>251</v>
      </c>
      <c r="AW83" s="201">
        <v>0</v>
      </c>
      <c r="AX83" s="201">
        <v>0</v>
      </c>
      <c r="AY83" s="201">
        <v>0</v>
      </c>
      <c r="AZ83" s="201">
        <v>0</v>
      </c>
      <c r="BA83" s="201">
        <v>0</v>
      </c>
      <c r="BB83" s="201">
        <v>0</v>
      </c>
      <c r="BC83" s="201">
        <v>0</v>
      </c>
      <c r="BD83" s="201">
        <v>0</v>
      </c>
      <c r="BE83" s="201">
        <v>0</v>
      </c>
      <c r="BF83" s="202">
        <f t="shared" si="21"/>
        <v>0</v>
      </c>
      <c r="BG83" s="203"/>
    </row>
    <row r="84" spans="1:59" s="212" customFormat="1" ht="19.5" customHeight="1">
      <c r="A84" s="303"/>
      <c r="B84" s="232"/>
      <c r="C84" s="23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1"/>
      <c r="T84" s="202"/>
      <c r="U84" s="202"/>
      <c r="V84" s="202"/>
      <c r="W84" s="202">
        <v>0</v>
      </c>
      <c r="X84" s="202">
        <v>0</v>
      </c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1"/>
      <c r="AP84" s="202"/>
      <c r="AQ84" s="202"/>
      <c r="AR84" s="202"/>
      <c r="AS84" s="202"/>
      <c r="AT84" s="202"/>
      <c r="AU84" s="202"/>
      <c r="AV84" s="202">
        <v>1</v>
      </c>
      <c r="AW84" s="202">
        <v>0</v>
      </c>
      <c r="AX84" s="202">
        <v>0</v>
      </c>
      <c r="AY84" s="202">
        <v>0</v>
      </c>
      <c r="AZ84" s="202">
        <v>0</v>
      </c>
      <c r="BA84" s="202">
        <v>0</v>
      </c>
      <c r="BB84" s="202">
        <v>0</v>
      </c>
      <c r="BC84" s="202">
        <v>0</v>
      </c>
      <c r="BD84" s="202">
        <v>0</v>
      </c>
      <c r="BE84" s="202">
        <v>0</v>
      </c>
      <c r="BF84" s="202">
        <f t="shared" si="21"/>
        <v>1</v>
      </c>
      <c r="BG84" s="232" t="s">
        <v>252</v>
      </c>
    </row>
    <row r="85" spans="1:59" ht="19.5" customHeight="1">
      <c r="A85" s="303"/>
      <c r="B85" s="204" t="s">
        <v>127</v>
      </c>
      <c r="C85" s="203" t="s">
        <v>77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>
        <v>0</v>
      </c>
      <c r="X85" s="201">
        <v>0</v>
      </c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>
        <v>0</v>
      </c>
      <c r="AX85" s="201">
        <v>0</v>
      </c>
      <c r="AY85" s="201">
        <v>0</v>
      </c>
      <c r="AZ85" s="201">
        <v>0</v>
      </c>
      <c r="BA85" s="201">
        <v>0</v>
      </c>
      <c r="BB85" s="201">
        <v>0</v>
      </c>
      <c r="BC85" s="201">
        <v>0</v>
      </c>
      <c r="BD85" s="201">
        <v>0</v>
      </c>
      <c r="BE85" s="201">
        <v>0</v>
      </c>
      <c r="BF85" s="202">
        <f t="shared" si="21"/>
        <v>0</v>
      </c>
      <c r="BG85" s="203"/>
    </row>
    <row r="86" spans="1:59" s="212" customFormat="1" ht="19.5" customHeight="1">
      <c r="A86" s="303"/>
      <c r="B86" s="232"/>
      <c r="C86" s="23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1"/>
      <c r="T86" s="202"/>
      <c r="U86" s="202"/>
      <c r="V86" s="202"/>
      <c r="W86" s="202">
        <v>0</v>
      </c>
      <c r="X86" s="202">
        <v>0</v>
      </c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1"/>
      <c r="AP86" s="202"/>
      <c r="AQ86" s="202"/>
      <c r="AR86" s="202"/>
      <c r="AS86" s="202"/>
      <c r="AT86" s="202"/>
      <c r="AU86" s="202"/>
      <c r="AV86" s="202"/>
      <c r="AW86" s="202">
        <v>0</v>
      </c>
      <c r="AX86" s="202">
        <v>0</v>
      </c>
      <c r="AY86" s="202">
        <v>0</v>
      </c>
      <c r="AZ86" s="202">
        <v>0</v>
      </c>
      <c r="BA86" s="202">
        <v>0</v>
      </c>
      <c r="BB86" s="202">
        <v>0</v>
      </c>
      <c r="BC86" s="202">
        <v>0</v>
      </c>
      <c r="BD86" s="202">
        <v>0</v>
      </c>
      <c r="BE86" s="202">
        <v>0</v>
      </c>
      <c r="BF86" s="202">
        <f t="shared" si="21"/>
        <v>0</v>
      </c>
      <c r="BG86" s="232"/>
    </row>
    <row r="87" spans="1:59" ht="19.5" customHeight="1">
      <c r="A87" s="303"/>
      <c r="B87" s="204" t="s">
        <v>128</v>
      </c>
      <c r="C87" s="226" t="str">
        <f aca="true" t="shared" si="22" ref="C87:C92">C25</f>
        <v>Биология</v>
      </c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>
        <v>0</v>
      </c>
      <c r="X87" s="201">
        <v>0</v>
      </c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>
        <v>0</v>
      </c>
      <c r="AX87" s="201">
        <v>0</v>
      </c>
      <c r="AY87" s="201">
        <v>0</v>
      </c>
      <c r="AZ87" s="201">
        <v>0</v>
      </c>
      <c r="BA87" s="201">
        <v>0</v>
      </c>
      <c r="BB87" s="201">
        <v>0</v>
      </c>
      <c r="BC87" s="201">
        <v>0</v>
      </c>
      <c r="BD87" s="201">
        <v>0</v>
      </c>
      <c r="BE87" s="201">
        <v>0</v>
      </c>
      <c r="BF87" s="202">
        <f t="shared" si="21"/>
        <v>0</v>
      </c>
      <c r="BG87" s="203"/>
    </row>
    <row r="88" spans="1:59" s="212" customFormat="1" ht="19.5" customHeight="1">
      <c r="A88" s="303"/>
      <c r="B88" s="232"/>
      <c r="C88" s="226">
        <f t="shared" si="22"/>
        <v>0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1"/>
      <c r="T88" s="202"/>
      <c r="U88" s="202"/>
      <c r="V88" s="202"/>
      <c r="W88" s="202">
        <v>0</v>
      </c>
      <c r="X88" s="202">
        <v>0</v>
      </c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1"/>
      <c r="AP88" s="202"/>
      <c r="AQ88" s="202"/>
      <c r="AR88" s="202"/>
      <c r="AS88" s="202"/>
      <c r="AT88" s="202"/>
      <c r="AU88" s="202"/>
      <c r="AV88" s="202"/>
      <c r="AW88" s="202">
        <v>0</v>
      </c>
      <c r="AX88" s="202">
        <v>0</v>
      </c>
      <c r="AY88" s="202">
        <v>0</v>
      </c>
      <c r="AZ88" s="202">
        <v>0</v>
      </c>
      <c r="BA88" s="202">
        <v>0</v>
      </c>
      <c r="BB88" s="202">
        <v>0</v>
      </c>
      <c r="BC88" s="202">
        <v>0</v>
      </c>
      <c r="BD88" s="202">
        <v>0</v>
      </c>
      <c r="BE88" s="202">
        <v>0</v>
      </c>
      <c r="BF88" s="202">
        <f t="shared" si="21"/>
        <v>0</v>
      </c>
      <c r="BG88" s="232"/>
    </row>
    <row r="89" spans="1:59" ht="19.5" customHeight="1">
      <c r="A89" s="303"/>
      <c r="B89" s="204" t="s">
        <v>129</v>
      </c>
      <c r="C89" s="226" t="str">
        <f t="shared" si="22"/>
        <v>Физическая культура</v>
      </c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 t="s">
        <v>251</v>
      </c>
      <c r="W89" s="201">
        <v>0</v>
      </c>
      <c r="X89" s="201">
        <v>0</v>
      </c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>
        <v>0</v>
      </c>
      <c r="AX89" s="201">
        <v>0</v>
      </c>
      <c r="AY89" s="201">
        <v>0</v>
      </c>
      <c r="AZ89" s="201">
        <v>0</v>
      </c>
      <c r="BA89" s="201">
        <v>0</v>
      </c>
      <c r="BB89" s="201">
        <v>0</v>
      </c>
      <c r="BC89" s="201">
        <v>0</v>
      </c>
      <c r="BD89" s="201">
        <v>0</v>
      </c>
      <c r="BE89" s="201">
        <v>0</v>
      </c>
      <c r="BF89" s="202">
        <f t="shared" si="21"/>
        <v>0</v>
      </c>
      <c r="BG89" s="203"/>
    </row>
    <row r="90" spans="1:59" s="212" customFormat="1" ht="19.5" customHeight="1">
      <c r="A90" s="303"/>
      <c r="B90" s="232"/>
      <c r="C90" s="226">
        <f t="shared" si="22"/>
        <v>0</v>
      </c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1"/>
      <c r="T90" s="202"/>
      <c r="U90" s="202"/>
      <c r="V90" s="202">
        <v>1</v>
      </c>
      <c r="W90" s="202">
        <v>0</v>
      </c>
      <c r="X90" s="202">
        <v>0</v>
      </c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1"/>
      <c r="AP90" s="202"/>
      <c r="AQ90" s="202"/>
      <c r="AR90" s="202"/>
      <c r="AS90" s="202"/>
      <c r="AT90" s="202"/>
      <c r="AU90" s="202"/>
      <c r="AV90" s="202"/>
      <c r="AW90" s="202">
        <v>0</v>
      </c>
      <c r="AX90" s="202">
        <v>0</v>
      </c>
      <c r="AY90" s="202">
        <v>0</v>
      </c>
      <c r="AZ90" s="202">
        <v>0</v>
      </c>
      <c r="BA90" s="202">
        <v>0</v>
      </c>
      <c r="BB90" s="202">
        <v>0</v>
      </c>
      <c r="BC90" s="202">
        <v>0</v>
      </c>
      <c r="BD90" s="202">
        <v>0</v>
      </c>
      <c r="BE90" s="202">
        <v>0</v>
      </c>
      <c r="BF90" s="202">
        <f t="shared" si="21"/>
        <v>1</v>
      </c>
      <c r="BG90" s="232" t="s">
        <v>252</v>
      </c>
    </row>
    <row r="91" spans="1:59" ht="19.5" customHeight="1">
      <c r="A91" s="303"/>
      <c r="B91" s="204" t="s">
        <v>21</v>
      </c>
      <c r="C91" s="226" t="str">
        <f t="shared" si="22"/>
        <v>ОБЖ</v>
      </c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 t="s">
        <v>251</v>
      </c>
      <c r="W91" s="201">
        <v>0</v>
      </c>
      <c r="X91" s="201">
        <v>0</v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>
        <v>0</v>
      </c>
      <c r="AX91" s="201">
        <v>0</v>
      </c>
      <c r="AY91" s="201">
        <v>0</v>
      </c>
      <c r="AZ91" s="201">
        <v>0</v>
      </c>
      <c r="BA91" s="201">
        <v>0</v>
      </c>
      <c r="BB91" s="201">
        <v>0</v>
      </c>
      <c r="BC91" s="201">
        <v>0</v>
      </c>
      <c r="BD91" s="201">
        <v>0</v>
      </c>
      <c r="BE91" s="201">
        <v>0</v>
      </c>
      <c r="BF91" s="202">
        <f t="shared" si="21"/>
        <v>0</v>
      </c>
      <c r="BG91" s="203"/>
    </row>
    <row r="92" spans="1:59" s="212" customFormat="1" ht="19.5" customHeight="1">
      <c r="A92" s="303"/>
      <c r="B92" s="232"/>
      <c r="C92" s="226" t="str">
        <f t="shared" si="22"/>
        <v>Основы безопасности жизнедеятельности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1"/>
      <c r="T92" s="202"/>
      <c r="U92" s="202"/>
      <c r="V92" s="202">
        <v>1</v>
      </c>
      <c r="W92" s="202">
        <v>0</v>
      </c>
      <c r="X92" s="202">
        <v>0</v>
      </c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1"/>
      <c r="AP92" s="202"/>
      <c r="AQ92" s="202"/>
      <c r="AR92" s="202"/>
      <c r="AS92" s="202"/>
      <c r="AT92" s="202"/>
      <c r="AU92" s="202"/>
      <c r="AV92" s="202"/>
      <c r="AW92" s="202">
        <v>0</v>
      </c>
      <c r="AX92" s="202">
        <v>0</v>
      </c>
      <c r="AY92" s="202">
        <v>0</v>
      </c>
      <c r="AZ92" s="202">
        <v>0</v>
      </c>
      <c r="BA92" s="202">
        <v>0</v>
      </c>
      <c r="BB92" s="202">
        <v>0</v>
      </c>
      <c r="BC92" s="202">
        <v>0</v>
      </c>
      <c r="BD92" s="202">
        <v>0</v>
      </c>
      <c r="BE92" s="202">
        <v>0</v>
      </c>
      <c r="BF92" s="202">
        <f t="shared" si="21"/>
        <v>1</v>
      </c>
      <c r="BG92" s="232" t="s">
        <v>252</v>
      </c>
    </row>
    <row r="93" spans="1:59" ht="24.75" customHeight="1" hidden="1">
      <c r="A93" s="303"/>
      <c r="D93" s="201"/>
      <c r="E93" s="201">
        <f>E95+E97+E101+E99</f>
        <v>0</v>
      </c>
      <c r="F93" s="201">
        <f aca="true" t="shared" si="23" ref="F93:BE93">F95+F97+F101+F99</f>
        <v>0</v>
      </c>
      <c r="G93" s="201">
        <f t="shared" si="23"/>
        <v>0</v>
      </c>
      <c r="H93" s="201">
        <f t="shared" si="23"/>
        <v>0</v>
      </c>
      <c r="I93" s="201">
        <f t="shared" si="23"/>
        <v>0</v>
      </c>
      <c r="J93" s="201">
        <f t="shared" si="23"/>
        <v>0</v>
      </c>
      <c r="K93" s="201">
        <f t="shared" si="23"/>
        <v>0</v>
      </c>
      <c r="L93" s="201">
        <f t="shared" si="23"/>
        <v>0</v>
      </c>
      <c r="M93" s="201">
        <f t="shared" si="23"/>
        <v>0</v>
      </c>
      <c r="N93" s="201">
        <f t="shared" si="23"/>
        <v>0</v>
      </c>
      <c r="O93" s="201">
        <f t="shared" si="23"/>
        <v>0</v>
      </c>
      <c r="P93" s="201">
        <f t="shared" si="23"/>
        <v>0</v>
      </c>
      <c r="Q93" s="201">
        <f t="shared" si="23"/>
        <v>0</v>
      </c>
      <c r="R93" s="201">
        <f t="shared" si="23"/>
        <v>0</v>
      </c>
      <c r="S93" s="201">
        <f t="shared" si="23"/>
        <v>0</v>
      </c>
      <c r="T93" s="201">
        <f t="shared" si="23"/>
        <v>0</v>
      </c>
      <c r="U93" s="201">
        <f t="shared" si="23"/>
        <v>0</v>
      </c>
      <c r="V93" s="201" t="e">
        <f t="shared" si="23"/>
        <v>#VALUE!</v>
      </c>
      <c r="W93" s="201">
        <f t="shared" si="23"/>
        <v>0</v>
      </c>
      <c r="X93" s="201">
        <f t="shared" si="23"/>
        <v>0</v>
      </c>
      <c r="Y93" s="201">
        <f t="shared" si="23"/>
        <v>0</v>
      </c>
      <c r="Z93" s="201">
        <f t="shared" si="23"/>
        <v>0</v>
      </c>
      <c r="AA93" s="201">
        <f t="shared" si="23"/>
        <v>0</v>
      </c>
      <c r="AB93" s="201">
        <f t="shared" si="23"/>
        <v>0</v>
      </c>
      <c r="AC93" s="201">
        <f t="shared" si="23"/>
        <v>0</v>
      </c>
      <c r="AD93" s="201">
        <f t="shared" si="23"/>
        <v>0</v>
      </c>
      <c r="AE93" s="201">
        <f t="shared" si="23"/>
        <v>0</v>
      </c>
      <c r="AF93" s="201">
        <f t="shared" si="23"/>
        <v>0</v>
      </c>
      <c r="AG93" s="201">
        <f t="shared" si="23"/>
        <v>0</v>
      </c>
      <c r="AH93" s="201">
        <f t="shared" si="23"/>
        <v>0</v>
      </c>
      <c r="AI93" s="201">
        <f t="shared" si="23"/>
        <v>0</v>
      </c>
      <c r="AJ93" s="201">
        <f t="shared" si="23"/>
        <v>0</v>
      </c>
      <c r="AK93" s="201">
        <f t="shared" si="23"/>
        <v>0</v>
      </c>
      <c r="AL93" s="201">
        <f t="shared" si="23"/>
        <v>0</v>
      </c>
      <c r="AM93" s="201">
        <f t="shared" si="23"/>
        <v>0</v>
      </c>
      <c r="AN93" s="201">
        <f t="shared" si="23"/>
        <v>0</v>
      </c>
      <c r="AO93" s="201">
        <f>AO95+AO97+AO101+AO99</f>
        <v>0</v>
      </c>
      <c r="AP93" s="201">
        <f t="shared" si="23"/>
        <v>0</v>
      </c>
      <c r="AQ93" s="201">
        <f t="shared" si="23"/>
        <v>0</v>
      </c>
      <c r="AR93" s="201">
        <f t="shared" si="23"/>
        <v>0</v>
      </c>
      <c r="AS93" s="201">
        <f t="shared" si="23"/>
        <v>0</v>
      </c>
      <c r="AT93" s="201">
        <f t="shared" si="23"/>
        <v>0</v>
      </c>
      <c r="AU93" s="201">
        <f t="shared" si="23"/>
        <v>0</v>
      </c>
      <c r="AV93" s="201" t="e">
        <f t="shared" si="23"/>
        <v>#VALUE!</v>
      </c>
      <c r="AW93" s="201">
        <f t="shared" si="23"/>
        <v>0</v>
      </c>
      <c r="AX93" s="201">
        <f t="shared" si="23"/>
        <v>0</v>
      </c>
      <c r="AY93" s="201">
        <f t="shared" si="23"/>
        <v>0</v>
      </c>
      <c r="AZ93" s="201">
        <f t="shared" si="23"/>
        <v>0</v>
      </c>
      <c r="BA93" s="201">
        <f t="shared" si="23"/>
        <v>0</v>
      </c>
      <c r="BB93" s="201">
        <f t="shared" si="23"/>
        <v>0</v>
      </c>
      <c r="BC93" s="201">
        <f t="shared" si="23"/>
        <v>0</v>
      </c>
      <c r="BD93" s="201">
        <f t="shared" si="23"/>
        <v>0</v>
      </c>
      <c r="BE93" s="201">
        <f t="shared" si="23"/>
        <v>0</v>
      </c>
      <c r="BF93" s="202">
        <f>BF95+BF97+BF101+BF99</f>
        <v>0</v>
      </c>
      <c r="BG93" s="203"/>
    </row>
    <row r="94" spans="1:60" s="216" customFormat="1" ht="17.25" customHeight="1">
      <c r="A94" s="303"/>
      <c r="B94" s="233" t="s">
        <v>22</v>
      </c>
      <c r="C94" s="233" t="s">
        <v>23</v>
      </c>
      <c r="D94" s="215"/>
      <c r="E94" s="215">
        <f aca="true" t="shared" si="24" ref="E94:BE94">E96+E98+E102+E100</f>
        <v>0</v>
      </c>
      <c r="F94" s="215">
        <f t="shared" si="24"/>
        <v>0</v>
      </c>
      <c r="G94" s="215">
        <f t="shared" si="24"/>
        <v>0</v>
      </c>
      <c r="H94" s="215">
        <f t="shared" si="24"/>
        <v>0</v>
      </c>
      <c r="I94" s="215">
        <f t="shared" si="24"/>
        <v>0</v>
      </c>
      <c r="J94" s="215">
        <f t="shared" si="24"/>
        <v>0</v>
      </c>
      <c r="K94" s="215">
        <f t="shared" si="24"/>
        <v>0</v>
      </c>
      <c r="L94" s="215">
        <f t="shared" si="24"/>
        <v>0</v>
      </c>
      <c r="M94" s="215">
        <f t="shared" si="24"/>
        <v>0</v>
      </c>
      <c r="N94" s="215">
        <f t="shared" si="24"/>
        <v>0</v>
      </c>
      <c r="O94" s="215">
        <f t="shared" si="24"/>
        <v>0</v>
      </c>
      <c r="P94" s="215">
        <f t="shared" si="24"/>
        <v>0</v>
      </c>
      <c r="Q94" s="215">
        <f t="shared" si="24"/>
        <v>0</v>
      </c>
      <c r="R94" s="215">
        <f t="shared" si="24"/>
        <v>0</v>
      </c>
      <c r="S94" s="215">
        <f t="shared" si="24"/>
        <v>0</v>
      </c>
      <c r="T94" s="215">
        <f t="shared" si="24"/>
        <v>0</v>
      </c>
      <c r="U94" s="215">
        <f t="shared" si="24"/>
        <v>0</v>
      </c>
      <c r="V94" s="215">
        <f t="shared" si="24"/>
        <v>1</v>
      </c>
      <c r="W94" s="215">
        <f t="shared" si="24"/>
        <v>0</v>
      </c>
      <c r="X94" s="215">
        <f t="shared" si="24"/>
        <v>0</v>
      </c>
      <c r="Y94" s="215">
        <f t="shared" si="24"/>
        <v>0</v>
      </c>
      <c r="Z94" s="215">
        <f t="shared" si="24"/>
        <v>0</v>
      </c>
      <c r="AA94" s="215">
        <f t="shared" si="24"/>
        <v>0</v>
      </c>
      <c r="AB94" s="215">
        <f t="shared" si="24"/>
        <v>0</v>
      </c>
      <c r="AC94" s="215">
        <f t="shared" si="24"/>
        <v>0</v>
      </c>
      <c r="AD94" s="215">
        <f t="shared" si="24"/>
        <v>0</v>
      </c>
      <c r="AE94" s="215">
        <f t="shared" si="24"/>
        <v>0</v>
      </c>
      <c r="AF94" s="215">
        <f t="shared" si="24"/>
        <v>0</v>
      </c>
      <c r="AG94" s="215">
        <f t="shared" si="24"/>
        <v>0</v>
      </c>
      <c r="AH94" s="215">
        <f t="shared" si="24"/>
        <v>0</v>
      </c>
      <c r="AI94" s="215">
        <f t="shared" si="24"/>
        <v>0</v>
      </c>
      <c r="AJ94" s="215">
        <f t="shared" si="24"/>
        <v>0</v>
      </c>
      <c r="AK94" s="215">
        <f t="shared" si="24"/>
        <v>0</v>
      </c>
      <c r="AL94" s="215">
        <f t="shared" si="24"/>
        <v>0</v>
      </c>
      <c r="AM94" s="215">
        <f t="shared" si="24"/>
        <v>0</v>
      </c>
      <c r="AN94" s="215">
        <f t="shared" si="24"/>
        <v>0</v>
      </c>
      <c r="AO94" s="215">
        <f>AO96+AO98+AO102+AO100</f>
        <v>0</v>
      </c>
      <c r="AP94" s="215">
        <f t="shared" si="24"/>
        <v>0</v>
      </c>
      <c r="AQ94" s="215">
        <f t="shared" si="24"/>
        <v>0</v>
      </c>
      <c r="AR94" s="215">
        <f t="shared" si="24"/>
        <v>0</v>
      </c>
      <c r="AS94" s="215">
        <f t="shared" si="24"/>
        <v>0</v>
      </c>
      <c r="AT94" s="215">
        <f t="shared" si="24"/>
        <v>0</v>
      </c>
      <c r="AU94" s="215">
        <f t="shared" si="24"/>
        <v>0</v>
      </c>
      <c r="AV94" s="215">
        <f t="shared" si="24"/>
        <v>3</v>
      </c>
      <c r="AW94" s="215">
        <f t="shared" si="24"/>
        <v>0</v>
      </c>
      <c r="AX94" s="215">
        <f t="shared" si="24"/>
        <v>0</v>
      </c>
      <c r="AY94" s="215">
        <f t="shared" si="24"/>
        <v>0</v>
      </c>
      <c r="AZ94" s="215">
        <f t="shared" si="24"/>
        <v>0</v>
      </c>
      <c r="BA94" s="215">
        <f t="shared" si="24"/>
        <v>0</v>
      </c>
      <c r="BB94" s="215">
        <f t="shared" si="24"/>
        <v>0</v>
      </c>
      <c r="BC94" s="215">
        <f t="shared" si="24"/>
        <v>0</v>
      </c>
      <c r="BD94" s="215">
        <f t="shared" si="24"/>
        <v>0</v>
      </c>
      <c r="BE94" s="215">
        <f t="shared" si="24"/>
        <v>0</v>
      </c>
      <c r="BF94" s="215">
        <f>BF96+BF98+BF102+BF100</f>
        <v>4</v>
      </c>
      <c r="BG94" s="234"/>
      <c r="BH94" s="199"/>
    </row>
    <row r="95" spans="1:59" ht="19.5" customHeight="1">
      <c r="A95" s="303"/>
      <c r="B95" s="206" t="s">
        <v>213</v>
      </c>
      <c r="C95" s="206" t="s">
        <v>25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>
        <v>0</v>
      </c>
      <c r="X95" s="201">
        <v>0</v>
      </c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 t="s">
        <v>76</v>
      </c>
      <c r="AW95" s="201">
        <v>0</v>
      </c>
      <c r="AX95" s="201">
        <v>0</v>
      </c>
      <c r="AY95" s="201">
        <v>0</v>
      </c>
      <c r="AZ95" s="201">
        <v>0</v>
      </c>
      <c r="BA95" s="201">
        <v>0</v>
      </c>
      <c r="BB95" s="201">
        <v>0</v>
      </c>
      <c r="BC95" s="201">
        <v>0</v>
      </c>
      <c r="BD95" s="201">
        <v>0</v>
      </c>
      <c r="BE95" s="201">
        <v>0</v>
      </c>
      <c r="BF95" s="202">
        <f aca="true" t="shared" si="25" ref="BF95:BF102">SUM(E95:BE95)</f>
        <v>0</v>
      </c>
      <c r="BG95" s="203"/>
    </row>
    <row r="96" spans="1:62" s="216" customFormat="1" ht="19.5" customHeight="1">
      <c r="A96" s="303"/>
      <c r="B96" s="206"/>
      <c r="C96" s="206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01"/>
      <c r="T96" s="215"/>
      <c r="U96" s="215"/>
      <c r="V96" s="215"/>
      <c r="W96" s="201">
        <v>0</v>
      </c>
      <c r="X96" s="201">
        <v>0</v>
      </c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01"/>
      <c r="AP96" s="215"/>
      <c r="AQ96" s="215"/>
      <c r="AR96" s="215"/>
      <c r="AS96" s="215"/>
      <c r="AT96" s="215"/>
      <c r="AU96" s="215"/>
      <c r="AV96" s="215">
        <v>1</v>
      </c>
      <c r="AW96" s="201">
        <v>0</v>
      </c>
      <c r="AX96" s="201">
        <v>0</v>
      </c>
      <c r="AY96" s="201">
        <v>0</v>
      </c>
      <c r="AZ96" s="201">
        <v>0</v>
      </c>
      <c r="BA96" s="201">
        <v>0</v>
      </c>
      <c r="BB96" s="201">
        <v>0</v>
      </c>
      <c r="BC96" s="201">
        <v>0</v>
      </c>
      <c r="BD96" s="201">
        <v>0</v>
      </c>
      <c r="BE96" s="201">
        <v>0</v>
      </c>
      <c r="BF96" s="215">
        <f t="shared" si="25"/>
        <v>1</v>
      </c>
      <c r="BG96" s="234" t="s">
        <v>249</v>
      </c>
      <c r="BH96" s="199"/>
      <c r="BI96" s="217" t="s">
        <v>256</v>
      </c>
      <c r="BJ96" s="199"/>
    </row>
    <row r="97" spans="1:59" ht="19.5" customHeight="1">
      <c r="A97" s="303"/>
      <c r="B97" s="206" t="s">
        <v>215</v>
      </c>
      <c r="C97" s="206" t="s">
        <v>28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>
        <v>0</v>
      </c>
      <c r="X97" s="201">
        <v>0</v>
      </c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 t="s">
        <v>251</v>
      </c>
      <c r="AW97" s="201">
        <v>0</v>
      </c>
      <c r="AX97" s="201">
        <v>0</v>
      </c>
      <c r="AY97" s="201">
        <v>0</v>
      </c>
      <c r="AZ97" s="201">
        <v>0</v>
      </c>
      <c r="BA97" s="201">
        <v>0</v>
      </c>
      <c r="BB97" s="201">
        <v>0</v>
      </c>
      <c r="BC97" s="201">
        <v>0</v>
      </c>
      <c r="BD97" s="201">
        <v>0</v>
      </c>
      <c r="BE97" s="201">
        <v>0</v>
      </c>
      <c r="BF97" s="202">
        <f t="shared" si="25"/>
        <v>0</v>
      </c>
      <c r="BG97" s="203"/>
    </row>
    <row r="98" spans="1:60" s="216" customFormat="1" ht="19.5" customHeight="1">
      <c r="A98" s="303"/>
      <c r="B98" s="206"/>
      <c r="C98" s="214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01"/>
      <c r="T98" s="215"/>
      <c r="U98" s="215"/>
      <c r="V98" s="215"/>
      <c r="W98" s="201">
        <v>0</v>
      </c>
      <c r="X98" s="201">
        <v>0</v>
      </c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01"/>
      <c r="AP98" s="215"/>
      <c r="AQ98" s="215"/>
      <c r="AR98" s="215"/>
      <c r="AS98" s="215"/>
      <c r="AT98" s="215"/>
      <c r="AU98" s="215"/>
      <c r="AV98" s="202">
        <v>1</v>
      </c>
      <c r="AW98" s="201">
        <v>0</v>
      </c>
      <c r="AX98" s="201">
        <v>0</v>
      </c>
      <c r="AY98" s="201">
        <v>0</v>
      </c>
      <c r="AZ98" s="201">
        <v>0</v>
      </c>
      <c r="BA98" s="201">
        <v>0</v>
      </c>
      <c r="BB98" s="201">
        <v>0</v>
      </c>
      <c r="BC98" s="201">
        <v>0</v>
      </c>
      <c r="BD98" s="201">
        <v>0</v>
      </c>
      <c r="BE98" s="201">
        <v>0</v>
      </c>
      <c r="BF98" s="215">
        <f t="shared" si="25"/>
        <v>1</v>
      </c>
      <c r="BG98" s="234" t="s">
        <v>252</v>
      </c>
      <c r="BH98" s="199"/>
    </row>
    <row r="99" spans="1:60" s="216" customFormat="1" ht="19.5" customHeight="1">
      <c r="A99" s="303"/>
      <c r="B99" s="206" t="s">
        <v>214</v>
      </c>
      <c r="C99" s="206" t="s">
        <v>80</v>
      </c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15"/>
      <c r="W99" s="201">
        <v>0</v>
      </c>
      <c r="X99" s="201">
        <v>0</v>
      </c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18"/>
      <c r="AQ99" s="218"/>
      <c r="AR99" s="218"/>
      <c r="AS99" s="218"/>
      <c r="AT99" s="218"/>
      <c r="AU99" s="218"/>
      <c r="AV99" s="218" t="s">
        <v>76</v>
      </c>
      <c r="AW99" s="201">
        <v>0</v>
      </c>
      <c r="AX99" s="201">
        <v>0</v>
      </c>
      <c r="AY99" s="201">
        <v>0</v>
      </c>
      <c r="AZ99" s="201">
        <v>0</v>
      </c>
      <c r="BA99" s="201">
        <v>0</v>
      </c>
      <c r="BB99" s="201">
        <v>0</v>
      </c>
      <c r="BC99" s="201">
        <v>0</v>
      </c>
      <c r="BD99" s="201">
        <v>0</v>
      </c>
      <c r="BE99" s="201">
        <v>0</v>
      </c>
      <c r="BF99" s="202">
        <f t="shared" si="25"/>
        <v>0</v>
      </c>
      <c r="BG99" s="234"/>
      <c r="BH99" s="199"/>
    </row>
    <row r="100" spans="1:60" s="216" customFormat="1" ht="19.5" customHeight="1">
      <c r="A100" s="303"/>
      <c r="B100" s="206"/>
      <c r="C100" s="206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01"/>
      <c r="T100" s="215"/>
      <c r="U100" s="215"/>
      <c r="V100" s="215"/>
      <c r="W100" s="201">
        <v>0</v>
      </c>
      <c r="X100" s="201">
        <v>0</v>
      </c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01"/>
      <c r="AP100" s="215"/>
      <c r="AQ100" s="215"/>
      <c r="AR100" s="215"/>
      <c r="AS100" s="215"/>
      <c r="AT100" s="215"/>
      <c r="AU100" s="215"/>
      <c r="AV100" s="215">
        <v>1</v>
      </c>
      <c r="AW100" s="201">
        <v>0</v>
      </c>
      <c r="AX100" s="201">
        <v>0</v>
      </c>
      <c r="AY100" s="201">
        <v>0</v>
      </c>
      <c r="AZ100" s="201">
        <v>0</v>
      </c>
      <c r="BA100" s="201">
        <v>0</v>
      </c>
      <c r="BB100" s="201">
        <v>0</v>
      </c>
      <c r="BC100" s="201">
        <v>0</v>
      </c>
      <c r="BD100" s="201">
        <v>0</v>
      </c>
      <c r="BE100" s="201">
        <v>0</v>
      </c>
      <c r="BF100" s="215">
        <f t="shared" si="25"/>
        <v>1</v>
      </c>
      <c r="BG100" s="234" t="s">
        <v>249</v>
      </c>
      <c r="BH100" s="199"/>
    </row>
    <row r="101" spans="1:59" ht="19.5" customHeight="1">
      <c r="A101" s="303"/>
      <c r="B101" s="206" t="s">
        <v>21</v>
      </c>
      <c r="C101" s="208" t="s">
        <v>191</v>
      </c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 t="s">
        <v>251</v>
      </c>
      <c r="W101" s="201">
        <v>0</v>
      </c>
      <c r="X101" s="201">
        <v>0</v>
      </c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>
        <v>0</v>
      </c>
      <c r="AX101" s="201">
        <v>0</v>
      </c>
      <c r="AY101" s="201">
        <v>0</v>
      </c>
      <c r="AZ101" s="201">
        <v>0</v>
      </c>
      <c r="BA101" s="201">
        <v>0</v>
      </c>
      <c r="BB101" s="201">
        <v>0</v>
      </c>
      <c r="BC101" s="201">
        <v>0</v>
      </c>
      <c r="BD101" s="201">
        <v>0</v>
      </c>
      <c r="BE101" s="201">
        <v>0</v>
      </c>
      <c r="BF101" s="202">
        <f t="shared" si="25"/>
        <v>0</v>
      </c>
      <c r="BG101" s="203"/>
    </row>
    <row r="102" spans="1:59" s="216" customFormat="1" ht="19.5" customHeight="1">
      <c r="A102" s="303"/>
      <c r="B102" s="206"/>
      <c r="C102" s="214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01"/>
      <c r="T102" s="215"/>
      <c r="U102" s="215"/>
      <c r="V102" s="215">
        <v>1</v>
      </c>
      <c r="W102" s="201">
        <v>0</v>
      </c>
      <c r="X102" s="201">
        <v>0</v>
      </c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01"/>
      <c r="AP102" s="215"/>
      <c r="AQ102" s="215"/>
      <c r="AR102" s="215"/>
      <c r="AS102" s="215"/>
      <c r="AT102" s="215"/>
      <c r="AU102" s="215"/>
      <c r="AV102" s="202"/>
      <c r="AW102" s="201">
        <v>0</v>
      </c>
      <c r="AX102" s="201">
        <v>0</v>
      </c>
      <c r="AY102" s="201">
        <v>0</v>
      </c>
      <c r="AZ102" s="201">
        <v>0</v>
      </c>
      <c r="BA102" s="201">
        <v>0</v>
      </c>
      <c r="BB102" s="201">
        <v>0</v>
      </c>
      <c r="BC102" s="201">
        <v>0</v>
      </c>
      <c r="BD102" s="201">
        <v>0</v>
      </c>
      <c r="BE102" s="201">
        <v>0</v>
      </c>
      <c r="BF102" s="215">
        <f t="shared" si="25"/>
        <v>1</v>
      </c>
      <c r="BG102" s="203" t="s">
        <v>252</v>
      </c>
    </row>
    <row r="103" spans="1:59" ht="16.5" customHeight="1" hidden="1">
      <c r="A103" s="303"/>
      <c r="B103" s="309" t="s">
        <v>137</v>
      </c>
      <c r="C103" s="309"/>
      <c r="D103" s="201"/>
      <c r="E103" s="201">
        <f>E71+E108</f>
        <v>0</v>
      </c>
      <c r="F103" s="201">
        <f aca="true" t="shared" si="26" ref="F103:AV103">F71+F108</f>
        <v>0</v>
      </c>
      <c r="G103" s="201">
        <f t="shared" si="26"/>
        <v>0</v>
      </c>
      <c r="H103" s="201">
        <f t="shared" si="26"/>
        <v>0</v>
      </c>
      <c r="I103" s="201">
        <f t="shared" si="26"/>
        <v>0</v>
      </c>
      <c r="J103" s="201">
        <f t="shared" si="26"/>
        <v>0</v>
      </c>
      <c r="K103" s="201">
        <f t="shared" si="26"/>
        <v>0</v>
      </c>
      <c r="L103" s="201">
        <f t="shared" si="26"/>
        <v>0</v>
      </c>
      <c r="M103" s="201">
        <f t="shared" si="26"/>
        <v>0</v>
      </c>
      <c r="N103" s="201">
        <f t="shared" si="26"/>
        <v>0</v>
      </c>
      <c r="O103" s="201">
        <f t="shared" si="26"/>
        <v>0</v>
      </c>
      <c r="P103" s="201">
        <f t="shared" si="26"/>
        <v>0</v>
      </c>
      <c r="Q103" s="201">
        <f t="shared" si="26"/>
        <v>0</v>
      </c>
      <c r="R103" s="201">
        <f t="shared" si="26"/>
        <v>0</v>
      </c>
      <c r="S103" s="201"/>
      <c r="T103" s="201">
        <f t="shared" si="26"/>
        <v>0</v>
      </c>
      <c r="U103" s="201">
        <f t="shared" si="26"/>
        <v>0</v>
      </c>
      <c r="V103" s="201" t="e">
        <f t="shared" si="26"/>
        <v>#VALUE!</v>
      </c>
      <c r="W103" s="201">
        <v>0</v>
      </c>
      <c r="X103" s="201">
        <v>0</v>
      </c>
      <c r="Y103" s="201">
        <f t="shared" si="26"/>
        <v>0</v>
      </c>
      <c r="Z103" s="201">
        <f t="shared" si="26"/>
        <v>0</v>
      </c>
      <c r="AA103" s="201">
        <f t="shared" si="26"/>
        <v>0</v>
      </c>
      <c r="AB103" s="201">
        <f t="shared" si="26"/>
        <v>0</v>
      </c>
      <c r="AC103" s="201">
        <f t="shared" si="26"/>
        <v>0</v>
      </c>
      <c r="AD103" s="201">
        <f t="shared" si="26"/>
        <v>0</v>
      </c>
      <c r="AE103" s="201">
        <f t="shared" si="26"/>
        <v>0</v>
      </c>
      <c r="AF103" s="201">
        <f t="shared" si="26"/>
        <v>0</v>
      </c>
      <c r="AG103" s="201">
        <f t="shared" si="26"/>
        <v>0</v>
      </c>
      <c r="AH103" s="201">
        <f t="shared" si="26"/>
        <v>0</v>
      </c>
      <c r="AI103" s="201">
        <f t="shared" si="26"/>
        <v>0</v>
      </c>
      <c r="AJ103" s="201">
        <f t="shared" si="26"/>
        <v>0</v>
      </c>
      <c r="AK103" s="201">
        <f t="shared" si="26"/>
        <v>0</v>
      </c>
      <c r="AL103" s="201">
        <f t="shared" si="26"/>
        <v>0</v>
      </c>
      <c r="AM103" s="201">
        <f t="shared" si="26"/>
        <v>0</v>
      </c>
      <c r="AN103" s="201">
        <f t="shared" si="26"/>
        <v>0</v>
      </c>
      <c r="AO103" s="201"/>
      <c r="AP103" s="201">
        <f t="shared" si="26"/>
        <v>0</v>
      </c>
      <c r="AQ103" s="201">
        <f t="shared" si="26"/>
        <v>0</v>
      </c>
      <c r="AR103" s="201">
        <f t="shared" si="26"/>
        <v>0</v>
      </c>
      <c r="AS103" s="201">
        <f t="shared" si="26"/>
        <v>0</v>
      </c>
      <c r="AT103" s="201">
        <f t="shared" si="26"/>
        <v>0</v>
      </c>
      <c r="AU103" s="201">
        <f t="shared" si="26"/>
        <v>0</v>
      </c>
      <c r="AV103" s="201" t="e">
        <f t="shared" si="26"/>
        <v>#VALUE!</v>
      </c>
      <c r="AW103" s="201">
        <f aca="true" t="shared" si="27" ref="AW103:BF103">AW71</f>
        <v>0</v>
      </c>
      <c r="AX103" s="201">
        <f t="shared" si="27"/>
        <v>0</v>
      </c>
      <c r="AY103" s="201">
        <f t="shared" si="27"/>
        <v>0</v>
      </c>
      <c r="AZ103" s="201">
        <f t="shared" si="27"/>
        <v>0</v>
      </c>
      <c r="BA103" s="201">
        <f t="shared" si="27"/>
        <v>0</v>
      </c>
      <c r="BB103" s="201">
        <f t="shared" si="27"/>
        <v>0</v>
      </c>
      <c r="BC103" s="201">
        <f t="shared" si="27"/>
        <v>0</v>
      </c>
      <c r="BD103" s="201">
        <f t="shared" si="27"/>
        <v>0</v>
      </c>
      <c r="BE103" s="201">
        <f t="shared" si="27"/>
        <v>0</v>
      </c>
      <c r="BF103" s="201">
        <f t="shared" si="27"/>
        <v>0</v>
      </c>
      <c r="BG103" s="203"/>
    </row>
    <row r="104" spans="1:59" ht="15.75" customHeight="1" hidden="1">
      <c r="A104" s="303"/>
      <c r="B104" s="309" t="s">
        <v>138</v>
      </c>
      <c r="C104" s="309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>
        <v>0</v>
      </c>
      <c r="X104" s="201">
        <v>0</v>
      </c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3"/>
    </row>
    <row r="105" spans="1:59" ht="32.25" customHeight="1" hidden="1">
      <c r="A105" s="303"/>
      <c r="B105" s="309" t="s">
        <v>139</v>
      </c>
      <c r="C105" s="309"/>
      <c r="D105" s="201"/>
      <c r="E105" s="201">
        <f>E72+E109</f>
        <v>0</v>
      </c>
      <c r="F105" s="201">
        <f aca="true" t="shared" si="28" ref="F105:AU105">F72+F109</f>
        <v>0</v>
      </c>
      <c r="G105" s="201">
        <f t="shared" si="28"/>
        <v>0</v>
      </c>
      <c r="H105" s="201">
        <f t="shared" si="28"/>
        <v>0</v>
      </c>
      <c r="I105" s="201">
        <f t="shared" si="28"/>
        <v>0</v>
      </c>
      <c r="J105" s="201">
        <f t="shared" si="28"/>
        <v>0</v>
      </c>
      <c r="K105" s="201">
        <f t="shared" si="28"/>
        <v>0</v>
      </c>
      <c r="L105" s="201">
        <f t="shared" si="28"/>
        <v>0</v>
      </c>
      <c r="M105" s="201">
        <f t="shared" si="28"/>
        <v>0</v>
      </c>
      <c r="N105" s="201">
        <f t="shared" si="28"/>
        <v>0</v>
      </c>
      <c r="O105" s="201">
        <f t="shared" si="28"/>
        <v>0</v>
      </c>
      <c r="P105" s="201">
        <f t="shared" si="28"/>
        <v>0</v>
      </c>
      <c r="Q105" s="201">
        <f t="shared" si="28"/>
        <v>0</v>
      </c>
      <c r="R105" s="201">
        <f t="shared" si="28"/>
        <v>0</v>
      </c>
      <c r="S105" s="201"/>
      <c r="T105" s="201">
        <f t="shared" si="28"/>
        <v>0</v>
      </c>
      <c r="U105" s="201">
        <f t="shared" si="28"/>
        <v>0</v>
      </c>
      <c r="V105" s="201">
        <f t="shared" si="28"/>
        <v>5</v>
      </c>
      <c r="W105" s="201">
        <v>0</v>
      </c>
      <c r="X105" s="201">
        <v>0</v>
      </c>
      <c r="Y105" s="201">
        <f t="shared" si="28"/>
        <v>0</v>
      </c>
      <c r="Z105" s="201">
        <f t="shared" si="28"/>
        <v>0</v>
      </c>
      <c r="AA105" s="201">
        <f t="shared" si="28"/>
        <v>0</v>
      </c>
      <c r="AB105" s="201">
        <f t="shared" si="28"/>
        <v>0</v>
      </c>
      <c r="AC105" s="201">
        <f t="shared" si="28"/>
        <v>0</v>
      </c>
      <c r="AD105" s="201">
        <f t="shared" si="28"/>
        <v>0</v>
      </c>
      <c r="AE105" s="201">
        <f t="shared" si="28"/>
        <v>0</v>
      </c>
      <c r="AF105" s="201">
        <f t="shared" si="28"/>
        <v>0</v>
      </c>
      <c r="AG105" s="201">
        <f t="shared" si="28"/>
        <v>0</v>
      </c>
      <c r="AH105" s="201">
        <f t="shared" si="28"/>
        <v>0</v>
      </c>
      <c r="AI105" s="201">
        <f t="shared" si="28"/>
        <v>0</v>
      </c>
      <c r="AJ105" s="201">
        <f t="shared" si="28"/>
        <v>0</v>
      </c>
      <c r="AK105" s="201">
        <f t="shared" si="28"/>
        <v>0</v>
      </c>
      <c r="AL105" s="201">
        <f t="shared" si="28"/>
        <v>0</v>
      </c>
      <c r="AM105" s="201">
        <f t="shared" si="28"/>
        <v>0</v>
      </c>
      <c r="AN105" s="201">
        <f t="shared" si="28"/>
        <v>0</v>
      </c>
      <c r="AO105" s="201"/>
      <c r="AP105" s="201">
        <f t="shared" si="28"/>
        <v>0</v>
      </c>
      <c r="AQ105" s="201">
        <f t="shared" si="28"/>
        <v>0</v>
      </c>
      <c r="AR105" s="201">
        <f t="shared" si="28"/>
        <v>0</v>
      </c>
      <c r="AS105" s="201">
        <f>AS72+AS109</f>
        <v>0</v>
      </c>
      <c r="AT105" s="201">
        <f t="shared" si="28"/>
        <v>0</v>
      </c>
      <c r="AU105" s="201">
        <f t="shared" si="28"/>
        <v>0</v>
      </c>
      <c r="AV105" s="201">
        <f>AV72+AV109</f>
        <v>7</v>
      </c>
      <c r="AW105" s="201">
        <f aca="true" t="shared" si="29" ref="AW105:BF105">AW72</f>
        <v>0</v>
      </c>
      <c r="AX105" s="201">
        <f t="shared" si="29"/>
        <v>0</v>
      </c>
      <c r="AY105" s="201">
        <f t="shared" si="29"/>
        <v>0</v>
      </c>
      <c r="AZ105" s="201">
        <f t="shared" si="29"/>
        <v>0</v>
      </c>
      <c r="BA105" s="201">
        <f t="shared" si="29"/>
        <v>0</v>
      </c>
      <c r="BB105" s="201">
        <f t="shared" si="29"/>
        <v>0</v>
      </c>
      <c r="BC105" s="201">
        <f t="shared" si="29"/>
        <v>0</v>
      </c>
      <c r="BD105" s="201">
        <f t="shared" si="29"/>
        <v>0</v>
      </c>
      <c r="BE105" s="201">
        <f t="shared" si="29"/>
        <v>0</v>
      </c>
      <c r="BF105" s="201">
        <f t="shared" si="29"/>
        <v>9</v>
      </c>
      <c r="BG105" s="203"/>
    </row>
    <row r="106" spans="1:59" ht="16.5" customHeight="1" hidden="1">
      <c r="A106" s="303"/>
      <c r="B106" s="309" t="s">
        <v>140</v>
      </c>
      <c r="C106" s="309"/>
      <c r="D106" s="201"/>
      <c r="E106" s="201">
        <f>E103+E105</f>
        <v>0</v>
      </c>
      <c r="F106" s="201">
        <f aca="true" t="shared" si="30" ref="F106:BF106">F103+F105</f>
        <v>0</v>
      </c>
      <c r="G106" s="201">
        <f t="shared" si="30"/>
        <v>0</v>
      </c>
      <c r="H106" s="201">
        <f t="shared" si="30"/>
        <v>0</v>
      </c>
      <c r="I106" s="201">
        <f t="shared" si="30"/>
        <v>0</v>
      </c>
      <c r="J106" s="201">
        <f t="shared" si="30"/>
        <v>0</v>
      </c>
      <c r="K106" s="201">
        <f t="shared" si="30"/>
        <v>0</v>
      </c>
      <c r="L106" s="201">
        <f t="shared" si="30"/>
        <v>0</v>
      </c>
      <c r="M106" s="201">
        <f t="shared" si="30"/>
        <v>0</v>
      </c>
      <c r="N106" s="201">
        <f t="shared" si="30"/>
        <v>0</v>
      </c>
      <c r="O106" s="201">
        <f t="shared" si="30"/>
        <v>0</v>
      </c>
      <c r="P106" s="201">
        <f t="shared" si="30"/>
        <v>0</v>
      </c>
      <c r="Q106" s="201">
        <f t="shared" si="30"/>
        <v>0</v>
      </c>
      <c r="R106" s="201">
        <f t="shared" si="30"/>
        <v>0</v>
      </c>
      <c r="S106" s="201"/>
      <c r="T106" s="201">
        <f t="shared" si="30"/>
        <v>0</v>
      </c>
      <c r="U106" s="201">
        <f t="shared" si="30"/>
        <v>0</v>
      </c>
      <c r="V106" s="201" t="e">
        <f t="shared" si="30"/>
        <v>#VALUE!</v>
      </c>
      <c r="W106" s="201">
        <v>0</v>
      </c>
      <c r="X106" s="201">
        <v>0</v>
      </c>
      <c r="Y106" s="201">
        <f t="shared" si="30"/>
        <v>0</v>
      </c>
      <c r="Z106" s="201">
        <f t="shared" si="30"/>
        <v>0</v>
      </c>
      <c r="AA106" s="201">
        <f t="shared" si="30"/>
        <v>0</v>
      </c>
      <c r="AB106" s="201">
        <f t="shared" si="30"/>
        <v>0</v>
      </c>
      <c r="AC106" s="201">
        <f t="shared" si="30"/>
        <v>0</v>
      </c>
      <c r="AD106" s="201">
        <f t="shared" si="30"/>
        <v>0</v>
      </c>
      <c r="AE106" s="201">
        <f t="shared" si="30"/>
        <v>0</v>
      </c>
      <c r="AF106" s="201">
        <f t="shared" si="30"/>
        <v>0</v>
      </c>
      <c r="AG106" s="201">
        <f t="shared" si="30"/>
        <v>0</v>
      </c>
      <c r="AH106" s="201">
        <f t="shared" si="30"/>
        <v>0</v>
      </c>
      <c r="AI106" s="201">
        <f t="shared" si="30"/>
        <v>0</v>
      </c>
      <c r="AJ106" s="201">
        <f t="shared" si="30"/>
        <v>0</v>
      </c>
      <c r="AK106" s="201">
        <f t="shared" si="30"/>
        <v>0</v>
      </c>
      <c r="AL106" s="201">
        <f t="shared" si="30"/>
        <v>0</v>
      </c>
      <c r="AM106" s="201">
        <f t="shared" si="30"/>
        <v>0</v>
      </c>
      <c r="AN106" s="201">
        <f t="shared" si="30"/>
        <v>0</v>
      </c>
      <c r="AO106" s="201"/>
      <c r="AP106" s="201">
        <f t="shared" si="30"/>
        <v>0</v>
      </c>
      <c r="AQ106" s="201">
        <f t="shared" si="30"/>
        <v>0</v>
      </c>
      <c r="AR106" s="201">
        <f t="shared" si="30"/>
        <v>0</v>
      </c>
      <c r="AS106" s="201">
        <f t="shared" si="30"/>
        <v>0</v>
      </c>
      <c r="AT106" s="201">
        <f t="shared" si="30"/>
        <v>0</v>
      </c>
      <c r="AU106" s="201">
        <f t="shared" si="30"/>
        <v>0</v>
      </c>
      <c r="AV106" s="201" t="e">
        <f t="shared" si="30"/>
        <v>#VALUE!</v>
      </c>
      <c r="AW106" s="201">
        <f t="shared" si="30"/>
        <v>0</v>
      </c>
      <c r="AX106" s="201">
        <f t="shared" si="30"/>
        <v>0</v>
      </c>
      <c r="AY106" s="201">
        <f t="shared" si="30"/>
        <v>0</v>
      </c>
      <c r="AZ106" s="201">
        <f t="shared" si="30"/>
        <v>0</v>
      </c>
      <c r="BA106" s="201">
        <f t="shared" si="30"/>
        <v>0</v>
      </c>
      <c r="BB106" s="201">
        <f t="shared" si="30"/>
        <v>0</v>
      </c>
      <c r="BC106" s="201">
        <f t="shared" si="30"/>
        <v>0</v>
      </c>
      <c r="BD106" s="201">
        <f t="shared" si="30"/>
        <v>0</v>
      </c>
      <c r="BE106" s="201">
        <f t="shared" si="30"/>
        <v>0</v>
      </c>
      <c r="BF106" s="201">
        <f t="shared" si="30"/>
        <v>9</v>
      </c>
      <c r="BG106" s="203"/>
    </row>
    <row r="107" spans="1:59" ht="12.75" hidden="1">
      <c r="A107" s="203"/>
      <c r="B107" s="208"/>
      <c r="C107" s="208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01"/>
      <c r="T107" s="222"/>
      <c r="U107" s="222"/>
      <c r="V107" s="222"/>
      <c r="W107" s="201">
        <v>0</v>
      </c>
      <c r="X107" s="201">
        <v>0</v>
      </c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01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02"/>
      <c r="BG107" s="203"/>
    </row>
    <row r="108" spans="1:59" ht="12.75" hidden="1">
      <c r="A108" s="223"/>
      <c r="C108" s="220"/>
      <c r="D108" s="201"/>
      <c r="E108" s="201">
        <f>E122+E124+E126+E128+E130+E132+E134</f>
        <v>0</v>
      </c>
      <c r="F108" s="201">
        <f aca="true" t="shared" si="31" ref="F108:V109">F122+F124+F126+F128+F130+F132+F134</f>
        <v>0</v>
      </c>
      <c r="G108" s="201">
        <f t="shared" si="31"/>
        <v>0</v>
      </c>
      <c r="H108" s="201">
        <f t="shared" si="31"/>
        <v>0</v>
      </c>
      <c r="I108" s="201">
        <f t="shared" si="31"/>
        <v>0</v>
      </c>
      <c r="J108" s="201">
        <f t="shared" si="31"/>
        <v>0</v>
      </c>
      <c r="K108" s="201">
        <f t="shared" si="31"/>
        <v>0</v>
      </c>
      <c r="L108" s="201">
        <f t="shared" si="31"/>
        <v>0</v>
      </c>
      <c r="M108" s="201">
        <f t="shared" si="31"/>
        <v>0</v>
      </c>
      <c r="N108" s="201">
        <f t="shared" si="31"/>
        <v>0</v>
      </c>
      <c r="O108" s="201">
        <f t="shared" si="31"/>
        <v>0</v>
      </c>
      <c r="P108" s="201">
        <f t="shared" si="31"/>
        <v>0</v>
      </c>
      <c r="Q108" s="201">
        <f t="shared" si="31"/>
        <v>0</v>
      </c>
      <c r="R108" s="201">
        <f t="shared" si="31"/>
        <v>0</v>
      </c>
      <c r="S108" s="201">
        <f t="shared" si="31"/>
        <v>0</v>
      </c>
      <c r="T108" s="201">
        <f t="shared" si="31"/>
        <v>0</v>
      </c>
      <c r="U108" s="201">
        <f t="shared" si="31"/>
        <v>0</v>
      </c>
      <c r="V108" s="201" t="e">
        <f t="shared" si="31"/>
        <v>#VALUE!</v>
      </c>
      <c r="W108" s="201">
        <v>0</v>
      </c>
      <c r="X108" s="201">
        <v>0</v>
      </c>
      <c r="Y108" s="201">
        <f>Y122+Y124+Y130+Y134+Y128+Y132</f>
        <v>0</v>
      </c>
      <c r="Z108" s="201">
        <f aca="true" t="shared" si="32" ref="Z108:AQ109">Z122+Z124+Z130+Z134+Z128+Z132</f>
        <v>0</v>
      </c>
      <c r="AA108" s="201">
        <f t="shared" si="32"/>
        <v>0</v>
      </c>
      <c r="AB108" s="201">
        <f t="shared" si="32"/>
        <v>0</v>
      </c>
      <c r="AC108" s="201">
        <f t="shared" si="32"/>
        <v>0</v>
      </c>
      <c r="AD108" s="201">
        <f t="shared" si="32"/>
        <v>0</v>
      </c>
      <c r="AE108" s="201">
        <f t="shared" si="32"/>
        <v>0</v>
      </c>
      <c r="AF108" s="201">
        <f t="shared" si="32"/>
        <v>0</v>
      </c>
      <c r="AG108" s="201">
        <f t="shared" si="32"/>
        <v>0</v>
      </c>
      <c r="AH108" s="201">
        <f t="shared" si="32"/>
        <v>0</v>
      </c>
      <c r="AI108" s="201">
        <f t="shared" si="32"/>
        <v>0</v>
      </c>
      <c r="AJ108" s="201">
        <f t="shared" si="32"/>
        <v>0</v>
      </c>
      <c r="AK108" s="201">
        <f t="shared" si="32"/>
        <v>0</v>
      </c>
      <c r="AL108" s="201">
        <f t="shared" si="32"/>
        <v>0</v>
      </c>
      <c r="AM108" s="201">
        <f t="shared" si="32"/>
        <v>0</v>
      </c>
      <c r="AN108" s="201">
        <f t="shared" si="32"/>
        <v>0</v>
      </c>
      <c r="AO108" s="201">
        <f>AO122+AO124+AO130+AO134+AO128+AO132</f>
        <v>0</v>
      </c>
      <c r="AP108" s="201">
        <f t="shared" si="32"/>
        <v>0</v>
      </c>
      <c r="AQ108" s="201">
        <f t="shared" si="32"/>
        <v>0</v>
      </c>
      <c r="AR108" s="201">
        <f aca="true" t="shared" si="33" ref="AR108:BF108">AR122+AR124+AR130+AR134</f>
        <v>0</v>
      </c>
      <c r="AS108" s="201">
        <f t="shared" si="33"/>
        <v>0</v>
      </c>
      <c r="AT108" s="201">
        <f t="shared" si="33"/>
        <v>0</v>
      </c>
      <c r="AU108" s="201">
        <f t="shared" si="33"/>
        <v>0</v>
      </c>
      <c r="AV108" s="201" t="e">
        <f t="shared" si="33"/>
        <v>#VALUE!</v>
      </c>
      <c r="AW108" s="201">
        <f t="shared" si="33"/>
        <v>0</v>
      </c>
      <c r="AX108" s="201">
        <f t="shared" si="33"/>
        <v>0</v>
      </c>
      <c r="AY108" s="201">
        <f t="shared" si="33"/>
        <v>0</v>
      </c>
      <c r="AZ108" s="201">
        <f t="shared" si="33"/>
        <v>0</v>
      </c>
      <c r="BA108" s="201">
        <f t="shared" si="33"/>
        <v>0</v>
      </c>
      <c r="BB108" s="201">
        <f t="shared" si="33"/>
        <v>0</v>
      </c>
      <c r="BC108" s="201">
        <f t="shared" si="33"/>
        <v>0</v>
      </c>
      <c r="BD108" s="201">
        <f t="shared" si="33"/>
        <v>0</v>
      </c>
      <c r="BE108" s="201">
        <f t="shared" si="33"/>
        <v>0</v>
      </c>
      <c r="BF108" s="201">
        <f t="shared" si="33"/>
        <v>0</v>
      </c>
      <c r="BG108" s="203"/>
    </row>
    <row r="109" spans="1:59" ht="12.75">
      <c r="A109" s="223"/>
      <c r="B109" s="220" t="s">
        <v>130</v>
      </c>
      <c r="C109" s="224" t="s">
        <v>261</v>
      </c>
      <c r="D109" s="215"/>
      <c r="E109" s="201">
        <f>E123+E125+E127+E129+E131+E133+E135</f>
        <v>0</v>
      </c>
      <c r="F109" s="201">
        <f t="shared" si="31"/>
        <v>0</v>
      </c>
      <c r="G109" s="201">
        <f t="shared" si="31"/>
        <v>0</v>
      </c>
      <c r="H109" s="201">
        <f t="shared" si="31"/>
        <v>0</v>
      </c>
      <c r="I109" s="201">
        <f t="shared" si="31"/>
        <v>0</v>
      </c>
      <c r="J109" s="201">
        <f t="shared" si="31"/>
        <v>0</v>
      </c>
      <c r="K109" s="201">
        <f t="shared" si="31"/>
        <v>0</v>
      </c>
      <c r="L109" s="201">
        <f t="shared" si="31"/>
        <v>0</v>
      </c>
      <c r="M109" s="201">
        <f t="shared" si="31"/>
        <v>0</v>
      </c>
      <c r="N109" s="201">
        <f t="shared" si="31"/>
        <v>0</v>
      </c>
      <c r="O109" s="201">
        <f t="shared" si="31"/>
        <v>0</v>
      </c>
      <c r="P109" s="201">
        <f t="shared" si="31"/>
        <v>0</v>
      </c>
      <c r="Q109" s="201">
        <f t="shared" si="31"/>
        <v>0</v>
      </c>
      <c r="R109" s="201">
        <f t="shared" si="31"/>
        <v>0</v>
      </c>
      <c r="S109" s="201">
        <f t="shared" si="31"/>
        <v>0</v>
      </c>
      <c r="T109" s="201">
        <f t="shared" si="31"/>
        <v>0</v>
      </c>
      <c r="U109" s="201">
        <f t="shared" si="31"/>
        <v>0</v>
      </c>
      <c r="V109" s="201">
        <f t="shared" si="31"/>
        <v>2</v>
      </c>
      <c r="W109" s="201">
        <v>0</v>
      </c>
      <c r="X109" s="201">
        <v>0</v>
      </c>
      <c r="Y109" s="201">
        <f>Y123+Y125+Y131+Y135+Y129+Y133</f>
        <v>0</v>
      </c>
      <c r="Z109" s="201">
        <f t="shared" si="32"/>
        <v>0</v>
      </c>
      <c r="AA109" s="201">
        <f t="shared" si="32"/>
        <v>0</v>
      </c>
      <c r="AB109" s="201">
        <f t="shared" si="32"/>
        <v>0</v>
      </c>
      <c r="AC109" s="201">
        <f t="shared" si="32"/>
        <v>0</v>
      </c>
      <c r="AD109" s="201">
        <f t="shared" si="32"/>
        <v>0</v>
      </c>
      <c r="AE109" s="201">
        <f t="shared" si="32"/>
        <v>0</v>
      </c>
      <c r="AF109" s="201">
        <f t="shared" si="32"/>
        <v>0</v>
      </c>
      <c r="AG109" s="201">
        <f t="shared" si="32"/>
        <v>0</v>
      </c>
      <c r="AH109" s="201">
        <f t="shared" si="32"/>
        <v>0</v>
      </c>
      <c r="AI109" s="201">
        <f t="shared" si="32"/>
        <v>0</v>
      </c>
      <c r="AJ109" s="201">
        <f t="shared" si="32"/>
        <v>0</v>
      </c>
      <c r="AK109" s="201">
        <f t="shared" si="32"/>
        <v>0</v>
      </c>
      <c r="AL109" s="201">
        <f t="shared" si="32"/>
        <v>0</v>
      </c>
      <c r="AM109" s="201">
        <f t="shared" si="32"/>
        <v>0</v>
      </c>
      <c r="AN109" s="201">
        <f t="shared" si="32"/>
        <v>0</v>
      </c>
      <c r="AO109" s="201">
        <f>AO123+AO125+AO131+AO135+AO129+AO133</f>
        <v>0</v>
      </c>
      <c r="AP109" s="201">
        <f t="shared" si="32"/>
        <v>0</v>
      </c>
      <c r="AQ109" s="201">
        <f t="shared" si="32"/>
        <v>0</v>
      </c>
      <c r="AR109" s="201">
        <f aca="true" t="shared" si="34" ref="AR109:BF109">AR111+AR113+AR115+AR117+AR119+AR121+AR135</f>
        <v>0</v>
      </c>
      <c r="AS109" s="201">
        <f>AS111+AS113+AS115+AS117+AS119+AS121+AS135</f>
        <v>0</v>
      </c>
      <c r="AT109" s="201">
        <f t="shared" si="34"/>
        <v>0</v>
      </c>
      <c r="AU109" s="201">
        <f t="shared" si="34"/>
        <v>0</v>
      </c>
      <c r="AV109" s="201">
        <f>AO130+AV113+AV115+AV117+AV119+AV121+AV135</f>
        <v>1</v>
      </c>
      <c r="AW109" s="201">
        <f t="shared" si="34"/>
        <v>0</v>
      </c>
      <c r="AX109" s="201">
        <f t="shared" si="34"/>
        <v>0</v>
      </c>
      <c r="AY109" s="201">
        <f t="shared" si="34"/>
        <v>0</v>
      </c>
      <c r="AZ109" s="201">
        <f t="shared" si="34"/>
        <v>0</v>
      </c>
      <c r="BA109" s="201">
        <f t="shared" si="34"/>
        <v>0</v>
      </c>
      <c r="BB109" s="201">
        <f t="shared" si="34"/>
        <v>0</v>
      </c>
      <c r="BC109" s="201">
        <f t="shared" si="34"/>
        <v>0</v>
      </c>
      <c r="BD109" s="201">
        <f t="shared" si="34"/>
        <v>0</v>
      </c>
      <c r="BE109" s="201">
        <f t="shared" si="34"/>
        <v>0</v>
      </c>
      <c r="BF109" s="201">
        <f t="shared" si="34"/>
        <v>1</v>
      </c>
      <c r="BG109" s="203"/>
    </row>
    <row r="110" spans="1:59" ht="12.75" hidden="1">
      <c r="A110" s="223"/>
      <c r="B110" s="204" t="s">
        <v>133</v>
      </c>
      <c r="C110" s="205" t="s">
        <v>262</v>
      </c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>
        <v>0</v>
      </c>
      <c r="X110" s="201">
        <v>0</v>
      </c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201">
        <v>0</v>
      </c>
      <c r="BE110" s="201">
        <v>0</v>
      </c>
      <c r="BF110" s="202">
        <f>SUM(E110:BE110)</f>
        <v>0</v>
      </c>
      <c r="BG110" s="203"/>
    </row>
    <row r="111" spans="1:59" ht="12.75" hidden="1">
      <c r="A111" s="223"/>
      <c r="B111" s="204"/>
      <c r="C111" s="203"/>
      <c r="D111" s="215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>
        <v>0</v>
      </c>
      <c r="X111" s="201">
        <v>0</v>
      </c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2">
        <f>SUM(E111:BE111)</f>
        <v>0</v>
      </c>
      <c r="BG111" s="203"/>
    </row>
    <row r="112" spans="1:59" ht="12.75" hidden="1">
      <c r="A112" s="223"/>
      <c r="B112" s="204" t="s">
        <v>143</v>
      </c>
      <c r="C112" s="208" t="s">
        <v>263</v>
      </c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>
        <v>0</v>
      </c>
      <c r="X112" s="201">
        <v>0</v>
      </c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>
        <v>0</v>
      </c>
      <c r="AX112" s="201">
        <v>0</v>
      </c>
      <c r="AY112" s="201">
        <v>0</v>
      </c>
      <c r="AZ112" s="201">
        <v>0</v>
      </c>
      <c r="BA112" s="201">
        <v>0</v>
      </c>
      <c r="BB112" s="201">
        <v>0</v>
      </c>
      <c r="BC112" s="201">
        <v>0</v>
      </c>
      <c r="BD112" s="201">
        <v>0</v>
      </c>
      <c r="BE112" s="201">
        <v>0</v>
      </c>
      <c r="BF112" s="215">
        <f>SUM(E112:BE112)</f>
        <v>0</v>
      </c>
      <c r="BG112" s="203"/>
    </row>
    <row r="113" spans="1:59" ht="12.75" hidden="1">
      <c r="A113" s="223"/>
      <c r="B113" s="203"/>
      <c r="C113" s="203"/>
      <c r="D113" s="215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>
        <v>0</v>
      </c>
      <c r="X113" s="201">
        <v>0</v>
      </c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>
        <v>0</v>
      </c>
      <c r="AX113" s="201">
        <v>0</v>
      </c>
      <c r="AY113" s="201">
        <v>0</v>
      </c>
      <c r="AZ113" s="201">
        <v>0</v>
      </c>
      <c r="BA113" s="201">
        <v>0</v>
      </c>
      <c r="BB113" s="201">
        <v>0</v>
      </c>
      <c r="BC113" s="201">
        <v>0</v>
      </c>
      <c r="BD113" s="201">
        <v>0</v>
      </c>
      <c r="BE113" s="201">
        <v>0</v>
      </c>
      <c r="BF113" s="202">
        <f aca="true" t="shared" si="35" ref="BF113:BF139">SUM(E113:BE113)</f>
        <v>0</v>
      </c>
      <c r="BG113" s="203"/>
    </row>
    <row r="114" spans="1:59" ht="12.75" hidden="1">
      <c r="A114" s="223"/>
      <c r="B114" s="204" t="s">
        <v>144</v>
      </c>
      <c r="C114" s="205" t="s">
        <v>264</v>
      </c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>
        <v>0</v>
      </c>
      <c r="X114" s="201">
        <v>0</v>
      </c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>
        <v>0</v>
      </c>
      <c r="AX114" s="201">
        <v>0</v>
      </c>
      <c r="AY114" s="201">
        <v>0</v>
      </c>
      <c r="AZ114" s="201">
        <v>0</v>
      </c>
      <c r="BA114" s="201">
        <v>0</v>
      </c>
      <c r="BB114" s="201">
        <v>0</v>
      </c>
      <c r="BC114" s="201">
        <v>0</v>
      </c>
      <c r="BD114" s="201">
        <v>0</v>
      </c>
      <c r="BE114" s="201">
        <v>0</v>
      </c>
      <c r="BF114" s="215">
        <f t="shared" si="35"/>
        <v>0</v>
      </c>
      <c r="BG114" s="203"/>
    </row>
    <row r="115" spans="1:59" ht="12.75" hidden="1">
      <c r="A115" s="223"/>
      <c r="B115" s="203"/>
      <c r="C115" s="203"/>
      <c r="D115" s="215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>
        <v>0</v>
      </c>
      <c r="X115" s="201">
        <v>0</v>
      </c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201">
        <v>0</v>
      </c>
      <c r="BE115" s="201">
        <v>0</v>
      </c>
      <c r="BF115" s="202">
        <f t="shared" si="35"/>
        <v>0</v>
      </c>
      <c r="BG115" s="203"/>
    </row>
    <row r="116" spans="1:59" ht="12.75" hidden="1">
      <c r="A116" s="223"/>
      <c r="B116" s="226" t="s">
        <v>145</v>
      </c>
      <c r="C116" s="233" t="s">
        <v>265</v>
      </c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>
        <v>0</v>
      </c>
      <c r="X116" s="201">
        <v>0</v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>
        <v>0</v>
      </c>
      <c r="AX116" s="201">
        <v>0</v>
      </c>
      <c r="AY116" s="201">
        <v>0</v>
      </c>
      <c r="AZ116" s="201">
        <v>0</v>
      </c>
      <c r="BA116" s="201">
        <v>0</v>
      </c>
      <c r="BB116" s="201">
        <v>0</v>
      </c>
      <c r="BC116" s="201">
        <v>0</v>
      </c>
      <c r="BD116" s="201">
        <v>0</v>
      </c>
      <c r="BE116" s="201">
        <v>0</v>
      </c>
      <c r="BF116" s="215">
        <f t="shared" si="35"/>
        <v>0</v>
      </c>
      <c r="BG116" s="203"/>
    </row>
    <row r="117" spans="1:59" ht="12.75" hidden="1">
      <c r="A117" s="223"/>
      <c r="B117" s="203"/>
      <c r="C117" s="203"/>
      <c r="D117" s="215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>
        <v>0</v>
      </c>
      <c r="X117" s="201">
        <v>0</v>
      </c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>
        <v>0</v>
      </c>
      <c r="AX117" s="201">
        <v>0</v>
      </c>
      <c r="AY117" s="201">
        <v>0</v>
      </c>
      <c r="AZ117" s="201">
        <v>0</v>
      </c>
      <c r="BA117" s="201">
        <v>0</v>
      </c>
      <c r="BB117" s="201">
        <v>0</v>
      </c>
      <c r="BC117" s="201">
        <v>0</v>
      </c>
      <c r="BD117" s="201">
        <v>0</v>
      </c>
      <c r="BE117" s="201">
        <v>0</v>
      </c>
      <c r="BF117" s="202">
        <f t="shared" si="35"/>
        <v>0</v>
      </c>
      <c r="BG117" s="203"/>
    </row>
    <row r="118" spans="1:59" ht="12.75" hidden="1">
      <c r="A118" s="223"/>
      <c r="B118" s="204" t="s">
        <v>146</v>
      </c>
      <c r="C118" s="205" t="s">
        <v>266</v>
      </c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0</v>
      </c>
      <c r="X118" s="201">
        <v>0</v>
      </c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>
        <v>0</v>
      </c>
      <c r="AX118" s="201">
        <v>0</v>
      </c>
      <c r="AY118" s="201">
        <v>0</v>
      </c>
      <c r="AZ118" s="201">
        <v>0</v>
      </c>
      <c r="BA118" s="201">
        <v>0</v>
      </c>
      <c r="BB118" s="201">
        <v>0</v>
      </c>
      <c r="BC118" s="201">
        <v>0</v>
      </c>
      <c r="BD118" s="201">
        <v>0</v>
      </c>
      <c r="BE118" s="201">
        <v>0</v>
      </c>
      <c r="BF118" s="215">
        <f t="shared" si="35"/>
        <v>0</v>
      </c>
      <c r="BG118" s="203"/>
    </row>
    <row r="119" spans="1:59" ht="12.75" hidden="1">
      <c r="A119" s="223"/>
      <c r="B119" s="220"/>
      <c r="C119" s="203"/>
      <c r="D119" s="215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>
        <v>0</v>
      </c>
      <c r="X119" s="201">
        <v>0</v>
      </c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>
        <v>0</v>
      </c>
      <c r="AX119" s="201">
        <v>0</v>
      </c>
      <c r="AY119" s="201">
        <v>0</v>
      </c>
      <c r="AZ119" s="201">
        <v>0</v>
      </c>
      <c r="BA119" s="201">
        <v>0</v>
      </c>
      <c r="BB119" s="201">
        <v>0</v>
      </c>
      <c r="BC119" s="201">
        <v>0</v>
      </c>
      <c r="BD119" s="201">
        <v>0</v>
      </c>
      <c r="BE119" s="201">
        <v>0</v>
      </c>
      <c r="BF119" s="202">
        <f t="shared" si="35"/>
        <v>0</v>
      </c>
      <c r="BG119" s="203"/>
    </row>
    <row r="120" spans="1:59" ht="12.75" hidden="1">
      <c r="A120" s="223"/>
      <c r="B120" s="204" t="s">
        <v>147</v>
      </c>
      <c r="C120" s="205" t="s">
        <v>267</v>
      </c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>
        <v>0</v>
      </c>
      <c r="X120" s="201">
        <v>0</v>
      </c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>
        <v>0</v>
      </c>
      <c r="AX120" s="201">
        <v>0</v>
      </c>
      <c r="AY120" s="201">
        <v>0</v>
      </c>
      <c r="AZ120" s="201">
        <v>0</v>
      </c>
      <c r="BA120" s="201">
        <v>0</v>
      </c>
      <c r="BB120" s="201">
        <v>0</v>
      </c>
      <c r="BC120" s="201">
        <v>0</v>
      </c>
      <c r="BD120" s="201">
        <v>0</v>
      </c>
      <c r="BE120" s="201">
        <v>0</v>
      </c>
      <c r="BF120" s="215">
        <f t="shared" si="35"/>
        <v>0</v>
      </c>
      <c r="BG120" s="203"/>
    </row>
    <row r="121" spans="1:59" ht="12.75" hidden="1">
      <c r="A121" s="223"/>
      <c r="B121" s="220"/>
      <c r="C121" s="203"/>
      <c r="D121" s="215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>
        <v>0</v>
      </c>
      <c r="X121" s="201">
        <v>0</v>
      </c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2">
        <f t="shared" si="35"/>
        <v>0</v>
      </c>
      <c r="BG121" s="203"/>
    </row>
    <row r="122" spans="1:59" ht="12.75">
      <c r="A122" s="223"/>
      <c r="B122" s="204" t="s">
        <v>133</v>
      </c>
      <c r="C122" s="225" t="s">
        <v>173</v>
      </c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>
        <v>0</v>
      </c>
      <c r="X122" s="201">
        <v>0</v>
      </c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>
        <v>0</v>
      </c>
      <c r="AX122" s="201">
        <v>0</v>
      </c>
      <c r="AY122" s="201">
        <v>0</v>
      </c>
      <c r="AZ122" s="201">
        <v>0</v>
      </c>
      <c r="BA122" s="201">
        <v>0</v>
      </c>
      <c r="BB122" s="201">
        <v>0</v>
      </c>
      <c r="BC122" s="201">
        <v>0</v>
      </c>
      <c r="BD122" s="201">
        <v>0</v>
      </c>
      <c r="BE122" s="201">
        <v>0</v>
      </c>
      <c r="BF122" s="202">
        <f t="shared" si="35"/>
        <v>0</v>
      </c>
      <c r="BG122" s="203"/>
    </row>
    <row r="123" spans="1:59" ht="12.75">
      <c r="A123" s="223"/>
      <c r="B123" s="204"/>
      <c r="C123" s="225"/>
      <c r="D123" s="215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>
        <v>0</v>
      </c>
      <c r="X123" s="201">
        <v>0</v>
      </c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>
        <v>0</v>
      </c>
      <c r="AX123" s="201">
        <v>0</v>
      </c>
      <c r="AY123" s="201">
        <v>0</v>
      </c>
      <c r="AZ123" s="201">
        <v>0</v>
      </c>
      <c r="BA123" s="201">
        <v>0</v>
      </c>
      <c r="BB123" s="201">
        <v>0</v>
      </c>
      <c r="BC123" s="201">
        <v>0</v>
      </c>
      <c r="BD123" s="201">
        <v>0</v>
      </c>
      <c r="BE123" s="201">
        <v>0</v>
      </c>
      <c r="BF123" s="202">
        <f t="shared" si="35"/>
        <v>0</v>
      </c>
      <c r="BG123" s="203"/>
    </row>
    <row r="124" spans="1:59" ht="12.75">
      <c r="A124" s="223"/>
      <c r="B124" s="204" t="s">
        <v>143</v>
      </c>
      <c r="C124" s="225" t="s">
        <v>85</v>
      </c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 t="s">
        <v>76</v>
      </c>
      <c r="W124" s="201">
        <v>0</v>
      </c>
      <c r="X124" s="201">
        <v>0</v>
      </c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>
        <v>0</v>
      </c>
      <c r="AX124" s="201">
        <v>0</v>
      </c>
      <c r="AY124" s="201">
        <v>0</v>
      </c>
      <c r="AZ124" s="201">
        <v>0</v>
      </c>
      <c r="BA124" s="201">
        <v>0</v>
      </c>
      <c r="BB124" s="201">
        <v>0</v>
      </c>
      <c r="BC124" s="201">
        <v>0</v>
      </c>
      <c r="BD124" s="201">
        <v>0</v>
      </c>
      <c r="BE124" s="201">
        <v>0</v>
      </c>
      <c r="BF124" s="215">
        <f>SUM(E124:BE124)</f>
        <v>0</v>
      </c>
      <c r="BG124" s="203"/>
    </row>
    <row r="125" spans="1:59" ht="12.75">
      <c r="A125" s="223"/>
      <c r="B125" s="203"/>
      <c r="C125" s="203"/>
      <c r="D125" s="215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>
        <v>1</v>
      </c>
      <c r="W125" s="201">
        <v>0</v>
      </c>
      <c r="X125" s="201">
        <v>0</v>
      </c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>
        <v>0</v>
      </c>
      <c r="AX125" s="201">
        <v>0</v>
      </c>
      <c r="AY125" s="201">
        <v>0</v>
      </c>
      <c r="AZ125" s="201">
        <v>0</v>
      </c>
      <c r="BA125" s="201">
        <v>0</v>
      </c>
      <c r="BB125" s="201">
        <v>0</v>
      </c>
      <c r="BC125" s="201">
        <v>0</v>
      </c>
      <c r="BD125" s="201">
        <v>0</v>
      </c>
      <c r="BE125" s="201">
        <v>0</v>
      </c>
      <c r="BF125" s="202">
        <f aca="true" t="shared" si="36" ref="BF125:BF133">SUM(E125:BE125)</f>
        <v>1</v>
      </c>
      <c r="BG125" s="203" t="s">
        <v>249</v>
      </c>
    </row>
    <row r="126" spans="1:59" ht="12.75">
      <c r="A126" s="223"/>
      <c r="B126" s="204" t="s">
        <v>144</v>
      </c>
      <c r="C126" s="225" t="s">
        <v>174</v>
      </c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 t="s">
        <v>76</v>
      </c>
      <c r="W126" s="201">
        <v>0</v>
      </c>
      <c r="X126" s="201">
        <v>0</v>
      </c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>
        <v>0</v>
      </c>
      <c r="AX126" s="201">
        <v>0</v>
      </c>
      <c r="AY126" s="201">
        <v>0</v>
      </c>
      <c r="AZ126" s="201">
        <v>0</v>
      </c>
      <c r="BA126" s="201">
        <v>0</v>
      </c>
      <c r="BB126" s="201">
        <v>0</v>
      </c>
      <c r="BC126" s="201">
        <v>0</v>
      </c>
      <c r="BD126" s="201">
        <v>0</v>
      </c>
      <c r="BE126" s="201">
        <v>0</v>
      </c>
      <c r="BF126" s="215">
        <f t="shared" si="36"/>
        <v>0</v>
      </c>
      <c r="BG126" s="203"/>
    </row>
    <row r="127" spans="1:59" ht="12.75">
      <c r="A127" s="223"/>
      <c r="B127" s="203"/>
      <c r="C127" s="203"/>
      <c r="D127" s="215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>
        <v>1</v>
      </c>
      <c r="W127" s="201">
        <v>0</v>
      </c>
      <c r="X127" s="201">
        <v>0</v>
      </c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>
        <v>0</v>
      </c>
      <c r="AX127" s="201">
        <v>0</v>
      </c>
      <c r="AY127" s="201">
        <v>0</v>
      </c>
      <c r="AZ127" s="201">
        <v>0</v>
      </c>
      <c r="BA127" s="201">
        <v>0</v>
      </c>
      <c r="BB127" s="201">
        <v>0</v>
      </c>
      <c r="BC127" s="201">
        <v>0</v>
      </c>
      <c r="BD127" s="201">
        <v>0</v>
      </c>
      <c r="BE127" s="201">
        <v>0</v>
      </c>
      <c r="BF127" s="202">
        <f t="shared" si="36"/>
        <v>1</v>
      </c>
      <c r="BG127" s="203" t="s">
        <v>249</v>
      </c>
    </row>
    <row r="128" spans="1:59" ht="12.75">
      <c r="A128" s="223"/>
      <c r="B128" s="226" t="s">
        <v>145</v>
      </c>
      <c r="C128" s="225" t="s">
        <v>175</v>
      </c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>
        <v>0</v>
      </c>
      <c r="X128" s="201">
        <v>0</v>
      </c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 t="s">
        <v>251</v>
      </c>
      <c r="AW128" s="201">
        <v>0</v>
      </c>
      <c r="AX128" s="201">
        <v>0</v>
      </c>
      <c r="AY128" s="201">
        <v>0</v>
      </c>
      <c r="AZ128" s="201">
        <v>0</v>
      </c>
      <c r="BA128" s="201">
        <v>0</v>
      </c>
      <c r="BB128" s="201">
        <v>0</v>
      </c>
      <c r="BC128" s="201">
        <v>0</v>
      </c>
      <c r="BD128" s="201">
        <v>0</v>
      </c>
      <c r="BE128" s="201">
        <v>0</v>
      </c>
      <c r="BF128" s="215">
        <f t="shared" si="36"/>
        <v>0</v>
      </c>
      <c r="BG128" s="203"/>
    </row>
    <row r="129" spans="1:59" ht="12.75">
      <c r="A129" s="223"/>
      <c r="B129" s="203"/>
      <c r="C129" s="203"/>
      <c r="D129" s="215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>
        <v>0</v>
      </c>
      <c r="X129" s="201">
        <v>0</v>
      </c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2">
        <v>1</v>
      </c>
      <c r="AW129" s="201">
        <v>0</v>
      </c>
      <c r="AX129" s="201">
        <v>0</v>
      </c>
      <c r="AY129" s="201">
        <v>0</v>
      </c>
      <c r="AZ129" s="201">
        <v>0</v>
      </c>
      <c r="BA129" s="201">
        <v>0</v>
      </c>
      <c r="BB129" s="201">
        <v>0</v>
      </c>
      <c r="BC129" s="201">
        <v>0</v>
      </c>
      <c r="BD129" s="201">
        <v>0</v>
      </c>
      <c r="BE129" s="201">
        <v>0</v>
      </c>
      <c r="BF129" s="202">
        <f t="shared" si="36"/>
        <v>1</v>
      </c>
      <c r="BG129" s="203" t="s">
        <v>252</v>
      </c>
    </row>
    <row r="130" spans="1:59" ht="12.75">
      <c r="A130" s="223"/>
      <c r="B130" s="204" t="s">
        <v>146</v>
      </c>
      <c r="C130" s="225" t="s">
        <v>84</v>
      </c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0</v>
      </c>
      <c r="X130" s="201">
        <v>0</v>
      </c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>
        <v>0</v>
      </c>
      <c r="AX130" s="201">
        <v>0</v>
      </c>
      <c r="AY130" s="201">
        <v>0</v>
      </c>
      <c r="AZ130" s="201">
        <v>0</v>
      </c>
      <c r="BA130" s="201">
        <v>0</v>
      </c>
      <c r="BB130" s="201">
        <v>0</v>
      </c>
      <c r="BC130" s="201">
        <v>0</v>
      </c>
      <c r="BD130" s="201">
        <v>0</v>
      </c>
      <c r="BE130" s="201">
        <v>0</v>
      </c>
      <c r="BF130" s="215">
        <f t="shared" si="36"/>
        <v>0</v>
      </c>
      <c r="BG130" s="203"/>
    </row>
    <row r="131" spans="1:59" ht="12.75">
      <c r="A131" s="223"/>
      <c r="B131" s="220"/>
      <c r="C131" s="225"/>
      <c r="D131" s="215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0</v>
      </c>
      <c r="X131" s="201">
        <v>0</v>
      </c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>
        <v>0</v>
      </c>
      <c r="AX131" s="201">
        <v>0</v>
      </c>
      <c r="AY131" s="201">
        <v>0</v>
      </c>
      <c r="AZ131" s="201">
        <v>0</v>
      </c>
      <c r="BA131" s="201">
        <v>0</v>
      </c>
      <c r="BB131" s="201">
        <v>0</v>
      </c>
      <c r="BC131" s="201">
        <v>0</v>
      </c>
      <c r="BD131" s="201">
        <v>0</v>
      </c>
      <c r="BE131" s="201">
        <v>0</v>
      </c>
      <c r="BF131" s="202">
        <f t="shared" si="36"/>
        <v>0</v>
      </c>
      <c r="BG131" s="203"/>
    </row>
    <row r="132" spans="1:59" ht="12.75">
      <c r="A132" s="223"/>
      <c r="B132" s="204" t="s">
        <v>147</v>
      </c>
      <c r="C132" s="225" t="s">
        <v>257</v>
      </c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>
        <v>0</v>
      </c>
      <c r="X132" s="201">
        <v>0</v>
      </c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 t="s">
        <v>76</v>
      </c>
      <c r="AW132" s="201">
        <v>0</v>
      </c>
      <c r="AX132" s="201">
        <v>0</v>
      </c>
      <c r="AY132" s="201">
        <v>0</v>
      </c>
      <c r="AZ132" s="201">
        <v>0</v>
      </c>
      <c r="BA132" s="201">
        <v>0</v>
      </c>
      <c r="BB132" s="201">
        <v>0</v>
      </c>
      <c r="BC132" s="201">
        <v>0</v>
      </c>
      <c r="BD132" s="201">
        <v>0</v>
      </c>
      <c r="BE132" s="201">
        <v>0</v>
      </c>
      <c r="BF132" s="215">
        <f t="shared" si="36"/>
        <v>0</v>
      </c>
      <c r="BG132" s="203"/>
    </row>
    <row r="133" spans="1:59" ht="12.75">
      <c r="A133" s="223"/>
      <c r="B133" s="220"/>
      <c r="C133" s="203"/>
      <c r="D133" s="215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0</v>
      </c>
      <c r="X133" s="201">
        <v>0</v>
      </c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>
        <v>1</v>
      </c>
      <c r="AW133" s="201">
        <v>0</v>
      </c>
      <c r="AX133" s="201">
        <v>0</v>
      </c>
      <c r="AY133" s="201">
        <v>0</v>
      </c>
      <c r="AZ133" s="201">
        <v>0</v>
      </c>
      <c r="BA133" s="201">
        <v>0</v>
      </c>
      <c r="BB133" s="201">
        <v>0</v>
      </c>
      <c r="BC133" s="201">
        <v>0</v>
      </c>
      <c r="BD133" s="201">
        <v>0</v>
      </c>
      <c r="BE133" s="201">
        <v>0</v>
      </c>
      <c r="BF133" s="202">
        <f t="shared" si="36"/>
        <v>1</v>
      </c>
      <c r="BG133" s="203" t="s">
        <v>249</v>
      </c>
    </row>
    <row r="134" spans="1:59" ht="12.75">
      <c r="A134" s="223"/>
      <c r="B134" s="204" t="s">
        <v>258</v>
      </c>
      <c r="C134" s="225" t="s">
        <v>32</v>
      </c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0</v>
      </c>
      <c r="X134" s="201">
        <v>0</v>
      </c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 t="s">
        <v>251</v>
      </c>
      <c r="AW134" s="201">
        <v>0</v>
      </c>
      <c r="AX134" s="201">
        <v>0</v>
      </c>
      <c r="AY134" s="201">
        <v>0</v>
      </c>
      <c r="AZ134" s="201">
        <v>0</v>
      </c>
      <c r="BA134" s="201">
        <v>0</v>
      </c>
      <c r="BB134" s="201">
        <v>0</v>
      </c>
      <c r="BC134" s="201">
        <v>0</v>
      </c>
      <c r="BD134" s="201">
        <v>0</v>
      </c>
      <c r="BE134" s="201">
        <v>0</v>
      </c>
      <c r="BF134" s="215">
        <f t="shared" si="35"/>
        <v>0</v>
      </c>
      <c r="BG134" s="203"/>
    </row>
    <row r="135" spans="1:59" ht="12.75">
      <c r="A135" s="223"/>
      <c r="B135" s="203"/>
      <c r="C135" s="203"/>
      <c r="D135" s="215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0</v>
      </c>
      <c r="X135" s="201">
        <v>0</v>
      </c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2">
        <v>1</v>
      </c>
      <c r="AW135" s="201">
        <v>0</v>
      </c>
      <c r="AX135" s="201">
        <v>0</v>
      </c>
      <c r="AY135" s="201">
        <v>0</v>
      </c>
      <c r="AZ135" s="201">
        <v>0</v>
      </c>
      <c r="BA135" s="201">
        <v>0</v>
      </c>
      <c r="BB135" s="201">
        <v>0</v>
      </c>
      <c r="BC135" s="201">
        <v>0</v>
      </c>
      <c r="BD135" s="201">
        <v>0</v>
      </c>
      <c r="BE135" s="201">
        <v>0</v>
      </c>
      <c r="BF135" s="202">
        <f t="shared" si="35"/>
        <v>1</v>
      </c>
      <c r="BG135" s="203" t="s">
        <v>252</v>
      </c>
    </row>
    <row r="136" spans="1:59" ht="12.75">
      <c r="A136" s="223"/>
      <c r="B136" s="220" t="s">
        <v>33</v>
      </c>
      <c r="C136" s="220" t="s">
        <v>134</v>
      </c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>
        <v>0</v>
      </c>
      <c r="X136" s="201">
        <v>0</v>
      </c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>
        <v>0</v>
      </c>
      <c r="AX136" s="201">
        <v>0</v>
      </c>
      <c r="AY136" s="201">
        <v>0</v>
      </c>
      <c r="AZ136" s="201">
        <v>0</v>
      </c>
      <c r="BA136" s="201">
        <v>0</v>
      </c>
      <c r="BB136" s="201">
        <v>0</v>
      </c>
      <c r="BC136" s="201">
        <v>0</v>
      </c>
      <c r="BD136" s="201">
        <v>0</v>
      </c>
      <c r="BE136" s="201">
        <v>0</v>
      </c>
      <c r="BF136" s="202">
        <f t="shared" si="35"/>
        <v>0</v>
      </c>
      <c r="BG136" s="203"/>
    </row>
    <row r="137" spans="1:59" ht="20.25" customHeight="1">
      <c r="A137" s="223"/>
      <c r="B137" s="220"/>
      <c r="C137" s="224" t="s">
        <v>132</v>
      </c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0</v>
      </c>
      <c r="X137" s="201">
        <v>0</v>
      </c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>
        <v>0</v>
      </c>
      <c r="AX137" s="201">
        <v>0</v>
      </c>
      <c r="AY137" s="201">
        <v>0</v>
      </c>
      <c r="AZ137" s="201">
        <v>0</v>
      </c>
      <c r="BA137" s="201">
        <v>0</v>
      </c>
      <c r="BB137" s="201">
        <v>0</v>
      </c>
      <c r="BC137" s="201">
        <v>0</v>
      </c>
      <c r="BD137" s="201">
        <v>0</v>
      </c>
      <c r="BE137" s="201">
        <v>0</v>
      </c>
      <c r="BF137" s="202">
        <f t="shared" si="35"/>
        <v>0</v>
      </c>
      <c r="BG137" s="203"/>
    </row>
    <row r="138" spans="1:59" ht="12.75">
      <c r="A138" s="223"/>
      <c r="B138" s="220" t="s">
        <v>135</v>
      </c>
      <c r="C138" s="220" t="s">
        <v>136</v>
      </c>
      <c r="D138" s="201"/>
      <c r="E138" s="201">
        <f aca="true" t="shared" si="37" ref="E138:V138">E140+E146+E154+E158</f>
        <v>0</v>
      </c>
      <c r="F138" s="201">
        <f t="shared" si="37"/>
        <v>0</v>
      </c>
      <c r="G138" s="201">
        <f t="shared" si="37"/>
        <v>0</v>
      </c>
      <c r="H138" s="201">
        <f t="shared" si="37"/>
        <v>0</v>
      </c>
      <c r="I138" s="201">
        <f t="shared" si="37"/>
        <v>0</v>
      </c>
      <c r="J138" s="201">
        <f t="shared" si="37"/>
        <v>0</v>
      </c>
      <c r="K138" s="201">
        <f t="shared" si="37"/>
        <v>0</v>
      </c>
      <c r="L138" s="201">
        <f t="shared" si="37"/>
        <v>0</v>
      </c>
      <c r="M138" s="201">
        <f t="shared" si="37"/>
        <v>0</v>
      </c>
      <c r="N138" s="201">
        <f t="shared" si="37"/>
        <v>0</v>
      </c>
      <c r="O138" s="201">
        <f t="shared" si="37"/>
        <v>0</v>
      </c>
      <c r="P138" s="201">
        <f t="shared" si="37"/>
        <v>0</v>
      </c>
      <c r="Q138" s="201">
        <f t="shared" si="37"/>
        <v>0</v>
      </c>
      <c r="R138" s="201">
        <f t="shared" si="37"/>
        <v>0</v>
      </c>
      <c r="S138" s="201">
        <f t="shared" si="37"/>
        <v>0</v>
      </c>
      <c r="T138" s="201">
        <f t="shared" si="37"/>
        <v>0</v>
      </c>
      <c r="U138" s="201">
        <f t="shared" si="37"/>
        <v>0</v>
      </c>
      <c r="V138" s="201">
        <f t="shared" si="37"/>
        <v>0</v>
      </c>
      <c r="W138" s="201">
        <v>0</v>
      </c>
      <c r="X138" s="201">
        <v>0</v>
      </c>
      <c r="Y138" s="201">
        <f>Y140+Y162</f>
        <v>0</v>
      </c>
      <c r="Z138" s="201">
        <f aca="true" t="shared" si="38" ref="Z138:AR138">Z140+Z162</f>
        <v>0</v>
      </c>
      <c r="AA138" s="201">
        <f t="shared" si="38"/>
        <v>0</v>
      </c>
      <c r="AB138" s="201">
        <f t="shared" si="38"/>
        <v>0</v>
      </c>
      <c r="AC138" s="201">
        <f t="shared" si="38"/>
        <v>0</v>
      </c>
      <c r="AD138" s="201">
        <f t="shared" si="38"/>
        <v>0</v>
      </c>
      <c r="AE138" s="201">
        <f t="shared" si="38"/>
        <v>0</v>
      </c>
      <c r="AF138" s="201">
        <f t="shared" si="38"/>
        <v>0</v>
      </c>
      <c r="AG138" s="201">
        <f t="shared" si="38"/>
        <v>0</v>
      </c>
      <c r="AH138" s="201">
        <f t="shared" si="38"/>
        <v>0</v>
      </c>
      <c r="AI138" s="201">
        <f t="shared" si="38"/>
        <v>0</v>
      </c>
      <c r="AJ138" s="201">
        <f t="shared" si="38"/>
        <v>0</v>
      </c>
      <c r="AK138" s="201">
        <f t="shared" si="38"/>
        <v>0</v>
      </c>
      <c r="AL138" s="201">
        <f t="shared" si="38"/>
        <v>0</v>
      </c>
      <c r="AM138" s="201">
        <f t="shared" si="38"/>
        <v>0</v>
      </c>
      <c r="AN138" s="201">
        <f t="shared" si="38"/>
        <v>0</v>
      </c>
      <c r="AO138" s="201">
        <f>AO140+AO162</f>
        <v>0</v>
      </c>
      <c r="AP138" s="201">
        <f t="shared" si="38"/>
        <v>0</v>
      </c>
      <c r="AQ138" s="201">
        <f t="shared" si="38"/>
        <v>0</v>
      </c>
      <c r="AR138" s="201">
        <f t="shared" si="38"/>
        <v>0</v>
      </c>
      <c r="AS138" s="201">
        <f>AS140+AS146+AS154+AS158</f>
        <v>0</v>
      </c>
      <c r="AT138" s="201">
        <f>AT140+AT146+AT154+AT158</f>
        <v>0</v>
      </c>
      <c r="AU138" s="201">
        <f>AU140+AU146+AU154+AU158</f>
        <v>0</v>
      </c>
      <c r="AV138" s="201">
        <f>AV140+AV146+AV154+AV158</f>
        <v>1</v>
      </c>
      <c r="AW138" s="201">
        <v>0</v>
      </c>
      <c r="AX138" s="201">
        <v>0</v>
      </c>
      <c r="AY138" s="201">
        <v>0</v>
      </c>
      <c r="AZ138" s="201">
        <v>0</v>
      </c>
      <c r="BA138" s="201">
        <v>0</v>
      </c>
      <c r="BB138" s="201">
        <v>0</v>
      </c>
      <c r="BC138" s="201">
        <v>0</v>
      </c>
      <c r="BD138" s="201">
        <v>0</v>
      </c>
      <c r="BE138" s="201">
        <v>0</v>
      </c>
      <c r="BF138" s="202">
        <f t="shared" si="35"/>
        <v>1</v>
      </c>
      <c r="BG138" s="203"/>
    </row>
    <row r="139" spans="1:59" ht="12.75">
      <c r="A139" s="223"/>
      <c r="B139" s="220"/>
      <c r="C139" s="220"/>
      <c r="D139" s="201"/>
      <c r="E139" s="201">
        <f aca="true" t="shared" si="39" ref="E139:V139">E141</f>
        <v>0</v>
      </c>
      <c r="F139" s="201">
        <f t="shared" si="39"/>
        <v>0</v>
      </c>
      <c r="G139" s="201">
        <f t="shared" si="39"/>
        <v>0</v>
      </c>
      <c r="H139" s="201">
        <f t="shared" si="39"/>
        <v>0</v>
      </c>
      <c r="I139" s="201">
        <f t="shared" si="39"/>
        <v>0</v>
      </c>
      <c r="J139" s="201">
        <f t="shared" si="39"/>
        <v>0</v>
      </c>
      <c r="K139" s="201">
        <f t="shared" si="39"/>
        <v>0</v>
      </c>
      <c r="L139" s="201">
        <f t="shared" si="39"/>
        <v>0</v>
      </c>
      <c r="M139" s="201">
        <f t="shared" si="39"/>
        <v>0</v>
      </c>
      <c r="N139" s="201">
        <f t="shared" si="39"/>
        <v>0</v>
      </c>
      <c r="O139" s="201">
        <f t="shared" si="39"/>
        <v>0</v>
      </c>
      <c r="P139" s="201">
        <f t="shared" si="39"/>
        <v>0</v>
      </c>
      <c r="Q139" s="201">
        <f t="shared" si="39"/>
        <v>0</v>
      </c>
      <c r="R139" s="201">
        <f t="shared" si="39"/>
        <v>0</v>
      </c>
      <c r="S139" s="201">
        <f t="shared" si="39"/>
        <v>0</v>
      </c>
      <c r="T139" s="201">
        <f t="shared" si="39"/>
        <v>0</v>
      </c>
      <c r="U139" s="201">
        <f t="shared" si="39"/>
        <v>0</v>
      </c>
      <c r="V139" s="201">
        <f t="shared" si="39"/>
        <v>0</v>
      </c>
      <c r="W139" s="201">
        <v>0</v>
      </c>
      <c r="X139" s="201">
        <v>0</v>
      </c>
      <c r="Y139" s="201">
        <f>Y141</f>
        <v>0</v>
      </c>
      <c r="Z139" s="201">
        <f aca="true" t="shared" si="40" ref="Z139:AR139">Z141</f>
        <v>0</v>
      </c>
      <c r="AA139" s="201">
        <f t="shared" si="40"/>
        <v>0</v>
      </c>
      <c r="AB139" s="201">
        <f t="shared" si="40"/>
        <v>0</v>
      </c>
      <c r="AC139" s="201">
        <f t="shared" si="40"/>
        <v>0</v>
      </c>
      <c r="AD139" s="201">
        <f t="shared" si="40"/>
        <v>0</v>
      </c>
      <c r="AE139" s="201">
        <f t="shared" si="40"/>
        <v>0</v>
      </c>
      <c r="AF139" s="201">
        <f t="shared" si="40"/>
        <v>0</v>
      </c>
      <c r="AG139" s="201">
        <f t="shared" si="40"/>
        <v>0</v>
      </c>
      <c r="AH139" s="201">
        <f t="shared" si="40"/>
        <v>0</v>
      </c>
      <c r="AI139" s="201">
        <f t="shared" si="40"/>
        <v>0</v>
      </c>
      <c r="AJ139" s="201">
        <f t="shared" si="40"/>
        <v>0</v>
      </c>
      <c r="AK139" s="201">
        <f t="shared" si="40"/>
        <v>0</v>
      </c>
      <c r="AL139" s="201">
        <f t="shared" si="40"/>
        <v>0</v>
      </c>
      <c r="AM139" s="201">
        <f t="shared" si="40"/>
        <v>0</v>
      </c>
      <c r="AN139" s="201">
        <f t="shared" si="40"/>
        <v>0</v>
      </c>
      <c r="AO139" s="201">
        <f>AO141</f>
        <v>0</v>
      </c>
      <c r="AP139" s="201">
        <f t="shared" si="40"/>
        <v>0</v>
      </c>
      <c r="AQ139" s="201">
        <f t="shared" si="40"/>
        <v>0</v>
      </c>
      <c r="AR139" s="201">
        <f t="shared" si="40"/>
        <v>0</v>
      </c>
      <c r="AS139" s="201">
        <f>AS141</f>
        <v>0</v>
      </c>
      <c r="AT139" s="201">
        <f>AT141</f>
        <v>0</v>
      </c>
      <c r="AU139" s="201">
        <f>AU141</f>
        <v>0</v>
      </c>
      <c r="AV139" s="201">
        <f>AV141</f>
        <v>0</v>
      </c>
      <c r="AW139" s="201">
        <v>0</v>
      </c>
      <c r="AX139" s="201">
        <v>0</v>
      </c>
      <c r="AY139" s="201">
        <v>0</v>
      </c>
      <c r="AZ139" s="201">
        <v>0</v>
      </c>
      <c r="BA139" s="201">
        <v>0</v>
      </c>
      <c r="BB139" s="201">
        <v>0</v>
      </c>
      <c r="BC139" s="201">
        <v>0</v>
      </c>
      <c r="BD139" s="201">
        <v>0</v>
      </c>
      <c r="BE139" s="201">
        <v>0</v>
      </c>
      <c r="BF139" s="202">
        <f t="shared" si="35"/>
        <v>0</v>
      </c>
      <c r="BG139" s="203"/>
    </row>
    <row r="140" spans="1:59" ht="42" customHeight="1">
      <c r="A140" s="223"/>
      <c r="B140" s="220" t="s">
        <v>148</v>
      </c>
      <c r="C140" s="226" t="s">
        <v>268</v>
      </c>
      <c r="D140" s="201"/>
      <c r="E140" s="201">
        <f aca="true" t="shared" si="41" ref="E140:V140">E142+E144</f>
        <v>0</v>
      </c>
      <c r="F140" s="201">
        <f t="shared" si="41"/>
        <v>0</v>
      </c>
      <c r="G140" s="201">
        <f t="shared" si="41"/>
        <v>0</v>
      </c>
      <c r="H140" s="201">
        <f t="shared" si="41"/>
        <v>0</v>
      </c>
      <c r="I140" s="201">
        <f t="shared" si="41"/>
        <v>0</v>
      </c>
      <c r="J140" s="201">
        <f t="shared" si="41"/>
        <v>0</v>
      </c>
      <c r="K140" s="201">
        <f t="shared" si="41"/>
        <v>0</v>
      </c>
      <c r="L140" s="201">
        <f t="shared" si="41"/>
        <v>0</v>
      </c>
      <c r="M140" s="201">
        <f t="shared" si="41"/>
        <v>0</v>
      </c>
      <c r="N140" s="201">
        <f t="shared" si="41"/>
        <v>0</v>
      </c>
      <c r="O140" s="201">
        <f t="shared" si="41"/>
        <v>0</v>
      </c>
      <c r="P140" s="201">
        <f t="shared" si="41"/>
        <v>0</v>
      </c>
      <c r="Q140" s="201">
        <f t="shared" si="41"/>
        <v>0</v>
      </c>
      <c r="R140" s="201">
        <f t="shared" si="41"/>
        <v>0</v>
      </c>
      <c r="S140" s="201">
        <f>S142+S144</f>
        <v>0</v>
      </c>
      <c r="T140" s="201">
        <f>T142+T144</f>
        <v>0</v>
      </c>
      <c r="U140" s="201">
        <f t="shared" si="41"/>
        <v>0</v>
      </c>
      <c r="V140" s="201">
        <f t="shared" si="41"/>
        <v>0</v>
      </c>
      <c r="W140" s="201">
        <v>0</v>
      </c>
      <c r="X140" s="201">
        <v>0</v>
      </c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>
        <v>0</v>
      </c>
      <c r="AX140" s="201">
        <v>0</v>
      </c>
      <c r="AY140" s="201">
        <v>0</v>
      </c>
      <c r="AZ140" s="201">
        <v>0</v>
      </c>
      <c r="BA140" s="201">
        <v>0</v>
      </c>
      <c r="BB140" s="201">
        <v>0</v>
      </c>
      <c r="BC140" s="201">
        <v>0</v>
      </c>
      <c r="BD140" s="201">
        <v>0</v>
      </c>
      <c r="BE140" s="201">
        <v>0</v>
      </c>
      <c r="BF140" s="201">
        <f>BF142+BF144</f>
        <v>0</v>
      </c>
      <c r="BG140" s="203"/>
    </row>
    <row r="141" spans="1:59" ht="12.75">
      <c r="A141" s="223"/>
      <c r="B141" s="220"/>
      <c r="C141" s="226"/>
      <c r="D141" s="201"/>
      <c r="E141" s="201">
        <f aca="true" t="shared" si="42" ref="E141:V141">E143</f>
        <v>0</v>
      </c>
      <c r="F141" s="201">
        <f t="shared" si="42"/>
        <v>0</v>
      </c>
      <c r="G141" s="201">
        <f t="shared" si="42"/>
        <v>0</v>
      </c>
      <c r="H141" s="201">
        <f t="shared" si="42"/>
        <v>0</v>
      </c>
      <c r="I141" s="201">
        <f t="shared" si="42"/>
        <v>0</v>
      </c>
      <c r="J141" s="201">
        <f t="shared" si="42"/>
        <v>0</v>
      </c>
      <c r="K141" s="201">
        <f t="shared" si="42"/>
        <v>0</v>
      </c>
      <c r="L141" s="201">
        <f t="shared" si="42"/>
        <v>0</v>
      </c>
      <c r="M141" s="201">
        <f t="shared" si="42"/>
        <v>0</v>
      </c>
      <c r="N141" s="201">
        <f t="shared" si="42"/>
        <v>0</v>
      </c>
      <c r="O141" s="201">
        <f t="shared" si="42"/>
        <v>0</v>
      </c>
      <c r="P141" s="201">
        <f t="shared" si="42"/>
        <v>0</v>
      </c>
      <c r="Q141" s="201">
        <f t="shared" si="42"/>
        <v>0</v>
      </c>
      <c r="R141" s="201">
        <f t="shared" si="42"/>
        <v>0</v>
      </c>
      <c r="S141" s="201">
        <f t="shared" si="42"/>
        <v>0</v>
      </c>
      <c r="T141" s="201">
        <f t="shared" si="42"/>
        <v>0</v>
      </c>
      <c r="U141" s="201">
        <f t="shared" si="42"/>
        <v>0</v>
      </c>
      <c r="V141" s="201">
        <f t="shared" si="42"/>
        <v>0</v>
      </c>
      <c r="W141" s="201">
        <v>0</v>
      </c>
      <c r="X141" s="201">
        <v>0</v>
      </c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>
        <v>0</v>
      </c>
      <c r="AX141" s="201">
        <v>0</v>
      </c>
      <c r="AY141" s="201">
        <v>0</v>
      </c>
      <c r="AZ141" s="201">
        <v>0</v>
      </c>
      <c r="BA141" s="201">
        <v>0</v>
      </c>
      <c r="BB141" s="201">
        <v>0</v>
      </c>
      <c r="BC141" s="201">
        <v>0</v>
      </c>
      <c r="BD141" s="201">
        <v>0</v>
      </c>
      <c r="BE141" s="201">
        <v>0</v>
      </c>
      <c r="BF141" s="201">
        <f>BF143</f>
        <v>0</v>
      </c>
      <c r="BG141" s="203"/>
    </row>
    <row r="142" spans="1:59" ht="37.5" customHeight="1">
      <c r="A142" s="223"/>
      <c r="B142" s="235" t="s">
        <v>36</v>
      </c>
      <c r="C142" s="226" t="s">
        <v>269</v>
      </c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>
        <v>0</v>
      </c>
      <c r="X142" s="201">
        <v>0</v>
      </c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>
        <v>0</v>
      </c>
      <c r="AX142" s="201">
        <v>0</v>
      </c>
      <c r="AY142" s="201">
        <v>0</v>
      </c>
      <c r="AZ142" s="201">
        <v>0</v>
      </c>
      <c r="BA142" s="201">
        <v>0</v>
      </c>
      <c r="BB142" s="201">
        <v>0</v>
      </c>
      <c r="BC142" s="201">
        <v>0</v>
      </c>
      <c r="BD142" s="201">
        <v>0</v>
      </c>
      <c r="BE142" s="201">
        <v>0</v>
      </c>
      <c r="BF142" s="202">
        <f>SUM(E142:BE142)</f>
        <v>0</v>
      </c>
      <c r="BG142" s="203"/>
    </row>
    <row r="143" spans="1:59" ht="12.75">
      <c r="A143" s="223"/>
      <c r="B143" s="235"/>
      <c r="C143" s="226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>
        <v>0</v>
      </c>
      <c r="X143" s="201">
        <v>0</v>
      </c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>
        <v>0</v>
      </c>
      <c r="AX143" s="201">
        <v>0</v>
      </c>
      <c r="AY143" s="201">
        <v>0</v>
      </c>
      <c r="AZ143" s="201">
        <v>0</v>
      </c>
      <c r="BA143" s="201">
        <v>0</v>
      </c>
      <c r="BB143" s="201">
        <v>0</v>
      </c>
      <c r="BC143" s="201">
        <v>0</v>
      </c>
      <c r="BD143" s="201">
        <v>0</v>
      </c>
      <c r="BE143" s="201">
        <v>0</v>
      </c>
      <c r="BF143" s="215">
        <f>SUM(E143:BE143)</f>
        <v>0</v>
      </c>
      <c r="BG143" s="203"/>
    </row>
    <row r="144" spans="1:59" ht="20.25" customHeight="1">
      <c r="A144" s="223"/>
      <c r="B144" s="235" t="s">
        <v>233</v>
      </c>
      <c r="C144" s="226" t="s">
        <v>53</v>
      </c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>
        <v>0</v>
      </c>
      <c r="X144" s="201">
        <v>0</v>
      </c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>
        <v>0</v>
      </c>
      <c r="AX144" s="201">
        <v>0</v>
      </c>
      <c r="AY144" s="201">
        <v>0</v>
      </c>
      <c r="AZ144" s="201">
        <v>0</v>
      </c>
      <c r="BA144" s="201">
        <v>0</v>
      </c>
      <c r="BB144" s="201">
        <v>0</v>
      </c>
      <c r="BC144" s="201">
        <v>0</v>
      </c>
      <c r="BD144" s="201">
        <v>0</v>
      </c>
      <c r="BE144" s="201">
        <v>0</v>
      </c>
      <c r="BF144" s="202">
        <f>SUM(E144:BE144)</f>
        <v>0</v>
      </c>
      <c r="BG144" s="203"/>
    </row>
    <row r="145" spans="1:59" ht="18.75" customHeight="1">
      <c r="A145" s="223"/>
      <c r="B145" s="235" t="s">
        <v>270</v>
      </c>
      <c r="C145" s="226" t="s">
        <v>271</v>
      </c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>
        <v>0</v>
      </c>
      <c r="X145" s="201">
        <v>0</v>
      </c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>
        <v>0</v>
      </c>
      <c r="AX145" s="201">
        <v>0</v>
      </c>
      <c r="AY145" s="201">
        <v>0</v>
      </c>
      <c r="AZ145" s="201">
        <v>0</v>
      </c>
      <c r="BA145" s="201">
        <v>0</v>
      </c>
      <c r="BB145" s="201">
        <v>0</v>
      </c>
      <c r="BC145" s="201">
        <v>0</v>
      </c>
      <c r="BD145" s="201">
        <v>0</v>
      </c>
      <c r="BE145" s="201">
        <v>0</v>
      </c>
      <c r="BF145" s="215">
        <f>SUM(E145:BE145)</f>
        <v>0</v>
      </c>
      <c r="BG145" s="203"/>
    </row>
    <row r="146" spans="1:59" ht="49.5" customHeight="1">
      <c r="A146" s="223"/>
      <c r="B146" s="220" t="s">
        <v>149</v>
      </c>
      <c r="C146" s="226" t="str">
        <f>'[2]УП'!$B$48</f>
        <v>Выполнение сварки и резки средней сложности деталей</v>
      </c>
      <c r="D146" s="201"/>
      <c r="E146" s="201">
        <f>E148+E150+E152</f>
        <v>0</v>
      </c>
      <c r="F146" s="201">
        <f aca="true" t="shared" si="43" ref="F146:BF146">F148+F150+F152</f>
        <v>0</v>
      </c>
      <c r="G146" s="201">
        <f t="shared" si="43"/>
        <v>0</v>
      </c>
      <c r="H146" s="201">
        <f t="shared" si="43"/>
        <v>0</v>
      </c>
      <c r="I146" s="201">
        <f t="shared" si="43"/>
        <v>0</v>
      </c>
      <c r="J146" s="201">
        <f t="shared" si="43"/>
        <v>0</v>
      </c>
      <c r="K146" s="201">
        <f t="shared" si="43"/>
        <v>0</v>
      </c>
      <c r="L146" s="201">
        <f t="shared" si="43"/>
        <v>0</v>
      </c>
      <c r="M146" s="201">
        <f t="shared" si="43"/>
        <v>0</v>
      </c>
      <c r="N146" s="201">
        <f t="shared" si="43"/>
        <v>0</v>
      </c>
      <c r="O146" s="201">
        <f t="shared" si="43"/>
        <v>0</v>
      </c>
      <c r="P146" s="201">
        <f t="shared" si="43"/>
        <v>0</v>
      </c>
      <c r="Q146" s="201">
        <f t="shared" si="43"/>
        <v>0</v>
      </c>
      <c r="R146" s="201">
        <f t="shared" si="43"/>
        <v>0</v>
      </c>
      <c r="S146" s="201">
        <f>S148+S150+S152</f>
        <v>0</v>
      </c>
      <c r="T146" s="201">
        <f t="shared" si="43"/>
        <v>0</v>
      </c>
      <c r="U146" s="201">
        <f t="shared" si="43"/>
        <v>0</v>
      </c>
      <c r="V146" s="201">
        <f t="shared" si="43"/>
        <v>0</v>
      </c>
      <c r="W146" s="201">
        <v>0</v>
      </c>
      <c r="X146" s="201">
        <v>0</v>
      </c>
      <c r="Y146" s="201">
        <f t="shared" si="43"/>
        <v>0</v>
      </c>
      <c r="Z146" s="201">
        <f t="shared" si="43"/>
        <v>0</v>
      </c>
      <c r="AA146" s="201">
        <f t="shared" si="43"/>
        <v>0</v>
      </c>
      <c r="AB146" s="201">
        <f t="shared" si="43"/>
        <v>0</v>
      </c>
      <c r="AC146" s="201">
        <f t="shared" si="43"/>
        <v>0</v>
      </c>
      <c r="AD146" s="201">
        <f t="shared" si="43"/>
        <v>0</v>
      </c>
      <c r="AE146" s="201">
        <f t="shared" si="43"/>
        <v>0</v>
      </c>
      <c r="AF146" s="201">
        <f t="shared" si="43"/>
        <v>0</v>
      </c>
      <c r="AG146" s="201">
        <f t="shared" si="43"/>
        <v>0</v>
      </c>
      <c r="AH146" s="201">
        <f t="shared" si="43"/>
        <v>0</v>
      </c>
      <c r="AI146" s="201">
        <f t="shared" si="43"/>
        <v>0</v>
      </c>
      <c r="AJ146" s="201">
        <f t="shared" si="43"/>
        <v>0</v>
      </c>
      <c r="AK146" s="201">
        <f t="shared" si="43"/>
        <v>0</v>
      </c>
      <c r="AL146" s="201">
        <f t="shared" si="43"/>
        <v>0</v>
      </c>
      <c r="AM146" s="201">
        <f t="shared" si="43"/>
        <v>0</v>
      </c>
      <c r="AN146" s="201">
        <f t="shared" si="43"/>
        <v>0</v>
      </c>
      <c r="AO146" s="201"/>
      <c r="AP146" s="201">
        <f t="shared" si="43"/>
        <v>0</v>
      </c>
      <c r="AQ146" s="201">
        <f t="shared" si="43"/>
        <v>0</v>
      </c>
      <c r="AR146" s="201">
        <f t="shared" si="43"/>
        <v>0</v>
      </c>
      <c r="AS146" s="201">
        <f t="shared" si="43"/>
        <v>0</v>
      </c>
      <c r="AT146" s="201">
        <f t="shared" si="43"/>
        <v>0</v>
      </c>
      <c r="AU146" s="201">
        <f t="shared" si="43"/>
        <v>0</v>
      </c>
      <c r="AV146" s="201">
        <f>AV148+AV150+AV152+AV163</f>
        <v>1</v>
      </c>
      <c r="AW146" s="201">
        <v>0</v>
      </c>
      <c r="AX146" s="201">
        <v>0</v>
      </c>
      <c r="AY146" s="201">
        <v>0</v>
      </c>
      <c r="AZ146" s="201">
        <v>0</v>
      </c>
      <c r="BA146" s="201">
        <v>0</v>
      </c>
      <c r="BB146" s="201">
        <v>0</v>
      </c>
      <c r="BC146" s="201">
        <v>0</v>
      </c>
      <c r="BD146" s="201">
        <v>0</v>
      </c>
      <c r="BE146" s="201">
        <v>0</v>
      </c>
      <c r="BF146" s="201">
        <f t="shared" si="43"/>
        <v>0</v>
      </c>
      <c r="BG146" s="203"/>
    </row>
    <row r="147" spans="1:59" ht="12.75">
      <c r="A147" s="223"/>
      <c r="B147" s="220"/>
      <c r="C147" s="226"/>
      <c r="D147" s="201"/>
      <c r="E147" s="201">
        <f>E149</f>
        <v>0</v>
      </c>
      <c r="F147" s="201">
        <f aca="true" t="shared" si="44" ref="F147:BF147">F149</f>
        <v>0</v>
      </c>
      <c r="G147" s="201">
        <f t="shared" si="44"/>
        <v>0</v>
      </c>
      <c r="H147" s="201">
        <f t="shared" si="44"/>
        <v>0</v>
      </c>
      <c r="I147" s="201">
        <f t="shared" si="44"/>
        <v>0</v>
      </c>
      <c r="J147" s="201">
        <f t="shared" si="44"/>
        <v>0</v>
      </c>
      <c r="K147" s="201">
        <f t="shared" si="44"/>
        <v>0</v>
      </c>
      <c r="L147" s="201">
        <f t="shared" si="44"/>
        <v>0</v>
      </c>
      <c r="M147" s="201">
        <f t="shared" si="44"/>
        <v>0</v>
      </c>
      <c r="N147" s="201">
        <f t="shared" si="44"/>
        <v>0</v>
      </c>
      <c r="O147" s="201">
        <f t="shared" si="44"/>
        <v>0</v>
      </c>
      <c r="P147" s="201">
        <f t="shared" si="44"/>
        <v>0</v>
      </c>
      <c r="Q147" s="201">
        <f t="shared" si="44"/>
        <v>0</v>
      </c>
      <c r="R147" s="201">
        <f t="shared" si="44"/>
        <v>0</v>
      </c>
      <c r="S147" s="201">
        <f>S149</f>
        <v>0</v>
      </c>
      <c r="T147" s="201">
        <f t="shared" si="44"/>
        <v>0</v>
      </c>
      <c r="U147" s="201">
        <f t="shared" si="44"/>
        <v>0</v>
      </c>
      <c r="V147" s="201">
        <f t="shared" si="44"/>
        <v>0</v>
      </c>
      <c r="W147" s="201">
        <v>0</v>
      </c>
      <c r="X147" s="201">
        <v>0</v>
      </c>
      <c r="Y147" s="201">
        <f t="shared" si="44"/>
        <v>0</v>
      </c>
      <c r="Z147" s="201">
        <f t="shared" si="44"/>
        <v>0</v>
      </c>
      <c r="AA147" s="201">
        <f t="shared" si="44"/>
        <v>0</v>
      </c>
      <c r="AB147" s="201">
        <f t="shared" si="44"/>
        <v>0</v>
      </c>
      <c r="AC147" s="201">
        <f t="shared" si="44"/>
        <v>0</v>
      </c>
      <c r="AD147" s="201">
        <f t="shared" si="44"/>
        <v>0</v>
      </c>
      <c r="AE147" s="201">
        <f t="shared" si="44"/>
        <v>0</v>
      </c>
      <c r="AF147" s="201">
        <f t="shared" si="44"/>
        <v>0</v>
      </c>
      <c r="AG147" s="201">
        <f t="shared" si="44"/>
        <v>0</v>
      </c>
      <c r="AH147" s="201">
        <f t="shared" si="44"/>
        <v>0</v>
      </c>
      <c r="AI147" s="201">
        <f t="shared" si="44"/>
        <v>0</v>
      </c>
      <c r="AJ147" s="201">
        <f t="shared" si="44"/>
        <v>0</v>
      </c>
      <c r="AK147" s="201">
        <f t="shared" si="44"/>
        <v>0</v>
      </c>
      <c r="AL147" s="201">
        <f t="shared" si="44"/>
        <v>0</v>
      </c>
      <c r="AM147" s="201">
        <f t="shared" si="44"/>
        <v>0</v>
      </c>
      <c r="AN147" s="201">
        <f t="shared" si="44"/>
        <v>0</v>
      </c>
      <c r="AO147" s="201">
        <f t="shared" si="44"/>
        <v>0</v>
      </c>
      <c r="AP147" s="201">
        <f t="shared" si="44"/>
        <v>0</v>
      </c>
      <c r="AQ147" s="201">
        <f t="shared" si="44"/>
        <v>0</v>
      </c>
      <c r="AR147" s="201">
        <f t="shared" si="44"/>
        <v>0</v>
      </c>
      <c r="AS147" s="201">
        <f t="shared" si="44"/>
        <v>0</v>
      </c>
      <c r="AT147" s="201">
        <f t="shared" si="44"/>
        <v>0</v>
      </c>
      <c r="AU147" s="201">
        <f t="shared" si="44"/>
        <v>0</v>
      </c>
      <c r="AV147" s="201">
        <f t="shared" si="44"/>
        <v>0</v>
      </c>
      <c r="AW147" s="201">
        <v>0</v>
      </c>
      <c r="AX147" s="201">
        <v>0</v>
      </c>
      <c r="AY147" s="201">
        <v>0</v>
      </c>
      <c r="AZ147" s="201">
        <v>0</v>
      </c>
      <c r="BA147" s="201">
        <v>0</v>
      </c>
      <c r="BB147" s="201">
        <v>0</v>
      </c>
      <c r="BC147" s="201">
        <v>0</v>
      </c>
      <c r="BD147" s="201">
        <v>0</v>
      </c>
      <c r="BE147" s="201">
        <v>0</v>
      </c>
      <c r="BF147" s="201">
        <f t="shared" si="44"/>
        <v>0</v>
      </c>
      <c r="BG147" s="203"/>
    </row>
    <row r="148" spans="1:59" ht="42" customHeight="1">
      <c r="A148" s="223"/>
      <c r="B148" s="235" t="s">
        <v>37</v>
      </c>
      <c r="C148" s="226" t="str">
        <f>'[2]УП'!$B$49</f>
        <v>Оборудование, техника и технология сварки и резки металлов</v>
      </c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>
        <v>0</v>
      </c>
      <c r="X148" s="201">
        <v>0</v>
      </c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>
        <v>0</v>
      </c>
      <c r="AX148" s="201">
        <v>0</v>
      </c>
      <c r="AY148" s="201">
        <v>0</v>
      </c>
      <c r="AZ148" s="201">
        <v>0</v>
      </c>
      <c r="BA148" s="201">
        <v>0</v>
      </c>
      <c r="BB148" s="201">
        <v>0</v>
      </c>
      <c r="BC148" s="201">
        <v>0</v>
      </c>
      <c r="BD148" s="201">
        <v>0</v>
      </c>
      <c r="BE148" s="201">
        <v>0</v>
      </c>
      <c r="BF148" s="202">
        <f aca="true" t="shared" si="45" ref="BF148:BF153">SUM(E148:BE148)</f>
        <v>0</v>
      </c>
      <c r="BG148" s="203"/>
    </row>
    <row r="149" spans="1:59" ht="12.75">
      <c r="A149" s="223"/>
      <c r="B149" s="235"/>
      <c r="C149" s="226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>
        <v>0</v>
      </c>
      <c r="X149" s="201">
        <v>0</v>
      </c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>
        <v>0</v>
      </c>
      <c r="AX149" s="201">
        <v>0</v>
      </c>
      <c r="AY149" s="201">
        <v>0</v>
      </c>
      <c r="AZ149" s="201">
        <v>0</v>
      </c>
      <c r="BA149" s="201">
        <v>0</v>
      </c>
      <c r="BB149" s="201">
        <v>0</v>
      </c>
      <c r="BC149" s="201">
        <v>0</v>
      </c>
      <c r="BD149" s="201">
        <v>0</v>
      </c>
      <c r="BE149" s="201">
        <v>0</v>
      </c>
      <c r="BF149" s="215">
        <f t="shared" si="45"/>
        <v>0</v>
      </c>
      <c r="BG149" s="203"/>
    </row>
    <row r="150" spans="1:59" ht="16.5" customHeight="1" hidden="1">
      <c r="A150" s="223"/>
      <c r="B150" s="235" t="s">
        <v>272</v>
      </c>
      <c r="C150" s="226" t="str">
        <f>'[3]УП'!$B$52</f>
        <v>Технология газовой сварки</v>
      </c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>
        <v>0</v>
      </c>
      <c r="X150" s="201">
        <v>0</v>
      </c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>
        <v>0</v>
      </c>
      <c r="AX150" s="201">
        <v>0</v>
      </c>
      <c r="AY150" s="201">
        <v>0</v>
      </c>
      <c r="AZ150" s="201">
        <v>0</v>
      </c>
      <c r="BA150" s="201">
        <v>0</v>
      </c>
      <c r="BB150" s="201">
        <v>0</v>
      </c>
      <c r="BC150" s="201">
        <v>0</v>
      </c>
      <c r="BD150" s="201">
        <v>0</v>
      </c>
      <c r="BE150" s="201">
        <v>0</v>
      </c>
      <c r="BF150" s="202">
        <f t="shared" si="45"/>
        <v>0</v>
      </c>
      <c r="BG150" s="203"/>
    </row>
    <row r="151" spans="1:59" ht="12.75" hidden="1">
      <c r="A151" s="223"/>
      <c r="B151" s="235"/>
      <c r="C151" s="226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0</v>
      </c>
      <c r="X151" s="201">
        <v>0</v>
      </c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>
        <v>0</v>
      </c>
      <c r="AX151" s="201">
        <v>0</v>
      </c>
      <c r="AY151" s="201">
        <v>0</v>
      </c>
      <c r="AZ151" s="201">
        <v>0</v>
      </c>
      <c r="BA151" s="201">
        <v>0</v>
      </c>
      <c r="BB151" s="201">
        <v>0</v>
      </c>
      <c r="BC151" s="201">
        <v>0</v>
      </c>
      <c r="BD151" s="201">
        <v>0</v>
      </c>
      <c r="BE151" s="201">
        <v>0</v>
      </c>
      <c r="BF151" s="215">
        <f t="shared" si="45"/>
        <v>0</v>
      </c>
      <c r="BG151" s="203"/>
    </row>
    <row r="152" spans="1:59" ht="16.5" customHeight="1" hidden="1">
      <c r="A152" s="223"/>
      <c r="B152" s="235" t="s">
        <v>273</v>
      </c>
      <c r="C152" s="226" t="str">
        <f>'[3]УП'!$B$55</f>
        <v>Технология производства сварных конструкций</v>
      </c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0</v>
      </c>
      <c r="X152" s="201">
        <v>0</v>
      </c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>
        <v>0</v>
      </c>
      <c r="AX152" s="201">
        <v>0</v>
      </c>
      <c r="AY152" s="201">
        <v>0</v>
      </c>
      <c r="AZ152" s="201">
        <v>0</v>
      </c>
      <c r="BA152" s="201">
        <v>0</v>
      </c>
      <c r="BB152" s="201">
        <v>0</v>
      </c>
      <c r="BC152" s="201">
        <v>0</v>
      </c>
      <c r="BD152" s="201">
        <v>0</v>
      </c>
      <c r="BE152" s="201">
        <v>0</v>
      </c>
      <c r="BF152" s="202">
        <f t="shared" si="45"/>
        <v>0</v>
      </c>
      <c r="BG152" s="203"/>
    </row>
    <row r="153" spans="1:59" ht="12.75" hidden="1">
      <c r="A153" s="223"/>
      <c r="B153" s="235"/>
      <c r="C153" s="226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0</v>
      </c>
      <c r="X153" s="201">
        <v>0</v>
      </c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>
        <v>0</v>
      </c>
      <c r="AX153" s="201">
        <v>0</v>
      </c>
      <c r="AY153" s="201">
        <v>0</v>
      </c>
      <c r="AZ153" s="201">
        <v>0</v>
      </c>
      <c r="BA153" s="201">
        <v>0</v>
      </c>
      <c r="BB153" s="201">
        <v>0</v>
      </c>
      <c r="BC153" s="201">
        <v>0</v>
      </c>
      <c r="BD153" s="201">
        <v>0</v>
      </c>
      <c r="BE153" s="201">
        <v>0</v>
      </c>
      <c r="BF153" s="215">
        <f t="shared" si="45"/>
        <v>0</v>
      </c>
      <c r="BG153" s="203"/>
    </row>
    <row r="154" spans="1:59" ht="49.5" customHeight="1" hidden="1">
      <c r="A154" s="223"/>
      <c r="B154" s="220" t="s">
        <v>149</v>
      </c>
      <c r="C154" s="226"/>
      <c r="D154" s="201"/>
      <c r="E154" s="201">
        <f>E156</f>
        <v>0</v>
      </c>
      <c r="F154" s="201">
        <f aca="true" t="shared" si="46" ref="F154:BF155">F156</f>
        <v>0</v>
      </c>
      <c r="G154" s="201">
        <f t="shared" si="46"/>
        <v>0</v>
      </c>
      <c r="H154" s="201">
        <f t="shared" si="46"/>
        <v>0</v>
      </c>
      <c r="I154" s="201">
        <f t="shared" si="46"/>
        <v>0</v>
      </c>
      <c r="J154" s="201">
        <f t="shared" si="46"/>
        <v>0</v>
      </c>
      <c r="K154" s="201">
        <f t="shared" si="46"/>
        <v>0</v>
      </c>
      <c r="L154" s="201">
        <f t="shared" si="46"/>
        <v>0</v>
      </c>
      <c r="M154" s="201">
        <f t="shared" si="46"/>
        <v>0</v>
      </c>
      <c r="N154" s="201">
        <f t="shared" si="46"/>
        <v>0</v>
      </c>
      <c r="O154" s="201">
        <f t="shared" si="46"/>
        <v>0</v>
      </c>
      <c r="P154" s="201">
        <f t="shared" si="46"/>
        <v>0</v>
      </c>
      <c r="Q154" s="201">
        <f t="shared" si="46"/>
        <v>0</v>
      </c>
      <c r="R154" s="201">
        <f t="shared" si="46"/>
        <v>0</v>
      </c>
      <c r="S154" s="201"/>
      <c r="T154" s="201">
        <f t="shared" si="46"/>
        <v>0</v>
      </c>
      <c r="U154" s="201">
        <f t="shared" si="46"/>
        <v>0</v>
      </c>
      <c r="V154" s="201">
        <f t="shared" si="46"/>
        <v>0</v>
      </c>
      <c r="W154" s="201">
        <v>0</v>
      </c>
      <c r="X154" s="201">
        <v>0</v>
      </c>
      <c r="Y154" s="201">
        <f t="shared" si="46"/>
        <v>0</v>
      </c>
      <c r="Z154" s="201">
        <f t="shared" si="46"/>
        <v>0</v>
      </c>
      <c r="AA154" s="201">
        <f t="shared" si="46"/>
        <v>0</v>
      </c>
      <c r="AB154" s="201">
        <f t="shared" si="46"/>
        <v>0</v>
      </c>
      <c r="AC154" s="201">
        <f t="shared" si="46"/>
        <v>0</v>
      </c>
      <c r="AD154" s="201">
        <f t="shared" si="46"/>
        <v>0</v>
      </c>
      <c r="AE154" s="201">
        <f t="shared" si="46"/>
        <v>0</v>
      </c>
      <c r="AF154" s="201">
        <f t="shared" si="46"/>
        <v>0</v>
      </c>
      <c r="AG154" s="201">
        <f t="shared" si="46"/>
        <v>0</v>
      </c>
      <c r="AH154" s="201">
        <f t="shared" si="46"/>
        <v>0</v>
      </c>
      <c r="AI154" s="201">
        <f t="shared" si="46"/>
        <v>0</v>
      </c>
      <c r="AJ154" s="201">
        <f t="shared" si="46"/>
        <v>0</v>
      </c>
      <c r="AK154" s="201">
        <f t="shared" si="46"/>
        <v>0</v>
      </c>
      <c r="AL154" s="201">
        <f t="shared" si="46"/>
        <v>0</v>
      </c>
      <c r="AM154" s="201">
        <f t="shared" si="46"/>
        <v>0</v>
      </c>
      <c r="AN154" s="201">
        <f t="shared" si="46"/>
        <v>0</v>
      </c>
      <c r="AO154" s="201">
        <f t="shared" si="46"/>
        <v>0</v>
      </c>
      <c r="AP154" s="201">
        <f t="shared" si="46"/>
        <v>0</v>
      </c>
      <c r="AQ154" s="201">
        <f t="shared" si="46"/>
        <v>0</v>
      </c>
      <c r="AR154" s="201">
        <f t="shared" si="46"/>
        <v>0</v>
      </c>
      <c r="AS154" s="201">
        <f t="shared" si="46"/>
        <v>0</v>
      </c>
      <c r="AT154" s="201">
        <f t="shared" si="46"/>
        <v>0</v>
      </c>
      <c r="AU154" s="201">
        <f t="shared" si="46"/>
        <v>0</v>
      </c>
      <c r="AV154" s="201">
        <f t="shared" si="46"/>
        <v>0</v>
      </c>
      <c r="AW154" s="201">
        <v>0</v>
      </c>
      <c r="AX154" s="201">
        <v>0</v>
      </c>
      <c r="AY154" s="201">
        <v>0</v>
      </c>
      <c r="AZ154" s="201">
        <v>0</v>
      </c>
      <c r="BA154" s="201">
        <v>0</v>
      </c>
      <c r="BB154" s="201">
        <v>0</v>
      </c>
      <c r="BC154" s="201">
        <v>0</v>
      </c>
      <c r="BD154" s="201">
        <v>0</v>
      </c>
      <c r="BE154" s="201">
        <v>0</v>
      </c>
      <c r="BF154" s="201">
        <f t="shared" si="46"/>
        <v>0</v>
      </c>
      <c r="BG154" s="203"/>
    </row>
    <row r="155" spans="1:59" ht="12.75" hidden="1">
      <c r="A155" s="223"/>
      <c r="B155" s="220"/>
      <c r="C155" s="226"/>
      <c r="D155" s="201"/>
      <c r="E155" s="201">
        <f>E157</f>
        <v>0</v>
      </c>
      <c r="F155" s="201">
        <f t="shared" si="46"/>
        <v>0</v>
      </c>
      <c r="G155" s="201">
        <f t="shared" si="46"/>
        <v>0</v>
      </c>
      <c r="H155" s="201">
        <f t="shared" si="46"/>
        <v>0</v>
      </c>
      <c r="I155" s="201">
        <f t="shared" si="46"/>
        <v>0</v>
      </c>
      <c r="J155" s="201">
        <f t="shared" si="46"/>
        <v>0</v>
      </c>
      <c r="K155" s="201">
        <f t="shared" si="46"/>
        <v>0</v>
      </c>
      <c r="L155" s="201">
        <f t="shared" si="46"/>
        <v>0</v>
      </c>
      <c r="M155" s="201">
        <f t="shared" si="46"/>
        <v>0</v>
      </c>
      <c r="N155" s="201">
        <f t="shared" si="46"/>
        <v>0</v>
      </c>
      <c r="O155" s="201">
        <f t="shared" si="46"/>
        <v>0</v>
      </c>
      <c r="P155" s="201">
        <f t="shared" si="46"/>
        <v>0</v>
      </c>
      <c r="Q155" s="201">
        <f t="shared" si="46"/>
        <v>0</v>
      </c>
      <c r="R155" s="201">
        <f t="shared" si="46"/>
        <v>0</v>
      </c>
      <c r="S155" s="201"/>
      <c r="T155" s="201">
        <f t="shared" si="46"/>
        <v>0</v>
      </c>
      <c r="U155" s="201">
        <f t="shared" si="46"/>
        <v>0</v>
      </c>
      <c r="V155" s="201">
        <f t="shared" si="46"/>
        <v>0</v>
      </c>
      <c r="W155" s="201">
        <v>0</v>
      </c>
      <c r="X155" s="201">
        <v>0</v>
      </c>
      <c r="Y155" s="201">
        <f t="shared" si="46"/>
        <v>0</v>
      </c>
      <c r="Z155" s="201">
        <f t="shared" si="46"/>
        <v>0</v>
      </c>
      <c r="AA155" s="201">
        <f t="shared" si="46"/>
        <v>0</v>
      </c>
      <c r="AB155" s="201">
        <f t="shared" si="46"/>
        <v>0</v>
      </c>
      <c r="AC155" s="201">
        <f t="shared" si="46"/>
        <v>0</v>
      </c>
      <c r="AD155" s="201">
        <f t="shared" si="46"/>
        <v>0</v>
      </c>
      <c r="AE155" s="201">
        <f t="shared" si="46"/>
        <v>0</v>
      </c>
      <c r="AF155" s="201">
        <f t="shared" si="46"/>
        <v>0</v>
      </c>
      <c r="AG155" s="201">
        <f t="shared" si="46"/>
        <v>0</v>
      </c>
      <c r="AH155" s="201">
        <f t="shared" si="46"/>
        <v>0</v>
      </c>
      <c r="AI155" s="201">
        <f t="shared" si="46"/>
        <v>0</v>
      </c>
      <c r="AJ155" s="201">
        <f t="shared" si="46"/>
        <v>0</v>
      </c>
      <c r="AK155" s="201">
        <f t="shared" si="46"/>
        <v>0</v>
      </c>
      <c r="AL155" s="201">
        <f t="shared" si="46"/>
        <v>0</v>
      </c>
      <c r="AM155" s="201">
        <f t="shared" si="46"/>
        <v>0</v>
      </c>
      <c r="AN155" s="201">
        <f t="shared" si="46"/>
        <v>0</v>
      </c>
      <c r="AO155" s="201">
        <f t="shared" si="46"/>
        <v>0</v>
      </c>
      <c r="AP155" s="201">
        <f t="shared" si="46"/>
        <v>0</v>
      </c>
      <c r="AQ155" s="201">
        <f t="shared" si="46"/>
        <v>0</v>
      </c>
      <c r="AR155" s="201">
        <f t="shared" si="46"/>
        <v>0</v>
      </c>
      <c r="AS155" s="201">
        <f t="shared" si="46"/>
        <v>0</v>
      </c>
      <c r="AT155" s="201">
        <f t="shared" si="46"/>
        <v>0</v>
      </c>
      <c r="AU155" s="201">
        <f t="shared" si="46"/>
        <v>0</v>
      </c>
      <c r="AV155" s="201">
        <f t="shared" si="46"/>
        <v>0</v>
      </c>
      <c r="AW155" s="201">
        <v>0</v>
      </c>
      <c r="AX155" s="201">
        <v>0</v>
      </c>
      <c r="AY155" s="201">
        <v>0</v>
      </c>
      <c r="AZ155" s="201">
        <v>0</v>
      </c>
      <c r="BA155" s="201">
        <v>0</v>
      </c>
      <c r="BB155" s="201">
        <v>0</v>
      </c>
      <c r="BC155" s="201">
        <v>0</v>
      </c>
      <c r="BD155" s="201">
        <v>0</v>
      </c>
      <c r="BE155" s="201">
        <v>0</v>
      </c>
      <c r="BF155" s="201">
        <f t="shared" si="46"/>
        <v>0</v>
      </c>
      <c r="BG155" s="203"/>
    </row>
    <row r="156" spans="1:59" ht="16.5" customHeight="1" hidden="1">
      <c r="A156" s="223"/>
      <c r="B156" s="235" t="s">
        <v>274</v>
      </c>
      <c r="C156" s="226" t="str">
        <f>'[3]УП'!$B$59</f>
        <v>Технология газовой наплавки</v>
      </c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>
        <v>0</v>
      </c>
      <c r="X156" s="201">
        <v>0</v>
      </c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>
        <v>0</v>
      </c>
      <c r="AX156" s="201">
        <v>0</v>
      </c>
      <c r="AY156" s="201">
        <v>0</v>
      </c>
      <c r="AZ156" s="201">
        <v>0</v>
      </c>
      <c r="BA156" s="201">
        <v>0</v>
      </c>
      <c r="BB156" s="201">
        <v>0</v>
      </c>
      <c r="BC156" s="201">
        <v>0</v>
      </c>
      <c r="BD156" s="201">
        <v>0</v>
      </c>
      <c r="BE156" s="201">
        <v>0</v>
      </c>
      <c r="BF156" s="202">
        <f>SUM(E156:BE156)</f>
        <v>0</v>
      </c>
      <c r="BG156" s="203"/>
    </row>
    <row r="157" spans="1:59" ht="12.75" hidden="1">
      <c r="A157" s="223"/>
      <c r="B157" s="235"/>
      <c r="C157" s="226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>
        <v>0</v>
      </c>
      <c r="X157" s="201">
        <v>0</v>
      </c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>
        <v>0</v>
      </c>
      <c r="AX157" s="201">
        <v>0</v>
      </c>
      <c r="AY157" s="201">
        <v>0</v>
      </c>
      <c r="AZ157" s="201">
        <v>0</v>
      </c>
      <c r="BA157" s="201">
        <v>0</v>
      </c>
      <c r="BB157" s="201">
        <v>0</v>
      </c>
      <c r="BC157" s="201">
        <v>0</v>
      </c>
      <c r="BD157" s="201">
        <v>0</v>
      </c>
      <c r="BE157" s="201">
        <v>0</v>
      </c>
      <c r="BF157" s="215">
        <f>SUM(E157:BE157)</f>
        <v>0</v>
      </c>
      <c r="BG157" s="203"/>
    </row>
    <row r="158" spans="1:59" ht="49.5" customHeight="1" hidden="1">
      <c r="A158" s="223"/>
      <c r="B158" s="220" t="s">
        <v>150</v>
      </c>
      <c r="C158" s="226" t="str">
        <f>'[3]УП'!$B$62</f>
        <v>Дефектация сварных швов и контроль качества сварных соединений</v>
      </c>
      <c r="D158" s="201"/>
      <c r="E158" s="201">
        <f>E160</f>
        <v>0</v>
      </c>
      <c r="F158" s="201">
        <f aca="true" t="shared" si="47" ref="F158:BF159">F160</f>
        <v>0</v>
      </c>
      <c r="G158" s="201">
        <f t="shared" si="47"/>
        <v>0</v>
      </c>
      <c r="H158" s="201">
        <f t="shared" si="47"/>
        <v>0</v>
      </c>
      <c r="I158" s="201">
        <f t="shared" si="47"/>
        <v>0</v>
      </c>
      <c r="J158" s="201">
        <f t="shared" si="47"/>
        <v>0</v>
      </c>
      <c r="K158" s="201">
        <f t="shared" si="47"/>
        <v>0</v>
      </c>
      <c r="L158" s="201">
        <f t="shared" si="47"/>
        <v>0</v>
      </c>
      <c r="M158" s="201">
        <f t="shared" si="47"/>
        <v>0</v>
      </c>
      <c r="N158" s="201">
        <f t="shared" si="47"/>
        <v>0</v>
      </c>
      <c r="O158" s="201">
        <f t="shared" si="47"/>
        <v>0</v>
      </c>
      <c r="P158" s="201">
        <f t="shared" si="47"/>
        <v>0</v>
      </c>
      <c r="Q158" s="201">
        <f t="shared" si="47"/>
        <v>0</v>
      </c>
      <c r="R158" s="201">
        <f t="shared" si="47"/>
        <v>0</v>
      </c>
      <c r="S158" s="201"/>
      <c r="T158" s="201">
        <f t="shared" si="47"/>
        <v>0</v>
      </c>
      <c r="U158" s="201">
        <f t="shared" si="47"/>
        <v>0</v>
      </c>
      <c r="V158" s="201">
        <f t="shared" si="47"/>
        <v>0</v>
      </c>
      <c r="W158" s="201">
        <v>0</v>
      </c>
      <c r="X158" s="201">
        <v>0</v>
      </c>
      <c r="Y158" s="201">
        <f t="shared" si="47"/>
        <v>0</v>
      </c>
      <c r="Z158" s="201">
        <f t="shared" si="47"/>
        <v>0</v>
      </c>
      <c r="AA158" s="201">
        <f t="shared" si="47"/>
        <v>0</v>
      </c>
      <c r="AB158" s="201">
        <f t="shared" si="47"/>
        <v>0</v>
      </c>
      <c r="AC158" s="201">
        <f t="shared" si="47"/>
        <v>0</v>
      </c>
      <c r="AD158" s="201">
        <f t="shared" si="47"/>
        <v>0</v>
      </c>
      <c r="AE158" s="201">
        <f t="shared" si="47"/>
        <v>0</v>
      </c>
      <c r="AF158" s="201">
        <f t="shared" si="47"/>
        <v>0</v>
      </c>
      <c r="AG158" s="201">
        <f t="shared" si="47"/>
        <v>0</v>
      </c>
      <c r="AH158" s="201">
        <f t="shared" si="47"/>
        <v>0</v>
      </c>
      <c r="AI158" s="201">
        <f t="shared" si="47"/>
        <v>0</v>
      </c>
      <c r="AJ158" s="201">
        <f t="shared" si="47"/>
        <v>0</v>
      </c>
      <c r="AK158" s="201">
        <f t="shared" si="47"/>
        <v>0</v>
      </c>
      <c r="AL158" s="201">
        <f t="shared" si="47"/>
        <v>0</v>
      </c>
      <c r="AM158" s="201">
        <f t="shared" si="47"/>
        <v>0</v>
      </c>
      <c r="AN158" s="201">
        <f t="shared" si="47"/>
        <v>0</v>
      </c>
      <c r="AO158" s="201">
        <f t="shared" si="47"/>
        <v>0</v>
      </c>
      <c r="AP158" s="201">
        <f t="shared" si="47"/>
        <v>0</v>
      </c>
      <c r="AQ158" s="201">
        <f t="shared" si="47"/>
        <v>0</v>
      </c>
      <c r="AR158" s="201">
        <f t="shared" si="47"/>
        <v>0</v>
      </c>
      <c r="AS158" s="201">
        <f t="shared" si="47"/>
        <v>0</v>
      </c>
      <c r="AT158" s="201">
        <f t="shared" si="47"/>
        <v>0</v>
      </c>
      <c r="AU158" s="201">
        <f t="shared" si="47"/>
        <v>0</v>
      </c>
      <c r="AV158" s="201">
        <f t="shared" si="47"/>
        <v>0</v>
      </c>
      <c r="AW158" s="201">
        <v>0</v>
      </c>
      <c r="AX158" s="201">
        <v>0</v>
      </c>
      <c r="AY158" s="201">
        <v>0</v>
      </c>
      <c r="AZ158" s="201">
        <v>0</v>
      </c>
      <c r="BA158" s="201">
        <v>0</v>
      </c>
      <c r="BB158" s="201">
        <v>0</v>
      </c>
      <c r="BC158" s="201">
        <v>0</v>
      </c>
      <c r="BD158" s="201">
        <v>0</v>
      </c>
      <c r="BE158" s="201">
        <v>0</v>
      </c>
      <c r="BF158" s="201">
        <f t="shared" si="47"/>
        <v>0</v>
      </c>
      <c r="BG158" s="203"/>
    </row>
    <row r="159" spans="1:59" ht="12.75" hidden="1">
      <c r="A159" s="223"/>
      <c r="B159" s="220"/>
      <c r="C159" s="226"/>
      <c r="D159" s="201"/>
      <c r="E159" s="201">
        <f>E161</f>
        <v>0</v>
      </c>
      <c r="F159" s="201">
        <f t="shared" si="47"/>
        <v>0</v>
      </c>
      <c r="G159" s="201">
        <f t="shared" si="47"/>
        <v>0</v>
      </c>
      <c r="H159" s="201">
        <f t="shared" si="47"/>
        <v>0</v>
      </c>
      <c r="I159" s="201">
        <f t="shared" si="47"/>
        <v>0</v>
      </c>
      <c r="J159" s="201">
        <f t="shared" si="47"/>
        <v>0</v>
      </c>
      <c r="K159" s="201">
        <f t="shared" si="47"/>
        <v>0</v>
      </c>
      <c r="L159" s="201">
        <f t="shared" si="47"/>
        <v>0</v>
      </c>
      <c r="M159" s="201">
        <f t="shared" si="47"/>
        <v>0</v>
      </c>
      <c r="N159" s="201">
        <f t="shared" si="47"/>
        <v>0</v>
      </c>
      <c r="O159" s="201">
        <f t="shared" si="47"/>
        <v>0</v>
      </c>
      <c r="P159" s="201">
        <f t="shared" si="47"/>
        <v>0</v>
      </c>
      <c r="Q159" s="201">
        <f t="shared" si="47"/>
        <v>0</v>
      </c>
      <c r="R159" s="201">
        <f t="shared" si="47"/>
        <v>0</v>
      </c>
      <c r="S159" s="201"/>
      <c r="T159" s="201">
        <f t="shared" si="47"/>
        <v>0</v>
      </c>
      <c r="U159" s="201">
        <f t="shared" si="47"/>
        <v>0</v>
      </c>
      <c r="V159" s="201">
        <f t="shared" si="47"/>
        <v>0</v>
      </c>
      <c r="W159" s="201">
        <v>0</v>
      </c>
      <c r="X159" s="201">
        <v>0</v>
      </c>
      <c r="Y159" s="201">
        <f t="shared" si="47"/>
        <v>0</v>
      </c>
      <c r="Z159" s="201">
        <f t="shared" si="47"/>
        <v>0</v>
      </c>
      <c r="AA159" s="201">
        <f t="shared" si="47"/>
        <v>0</v>
      </c>
      <c r="AB159" s="201">
        <f t="shared" si="47"/>
        <v>0</v>
      </c>
      <c r="AC159" s="201">
        <f t="shared" si="47"/>
        <v>0</v>
      </c>
      <c r="AD159" s="201">
        <f t="shared" si="47"/>
        <v>0</v>
      </c>
      <c r="AE159" s="201">
        <f t="shared" si="47"/>
        <v>0</v>
      </c>
      <c r="AF159" s="201">
        <f t="shared" si="47"/>
        <v>0</v>
      </c>
      <c r="AG159" s="201">
        <f t="shared" si="47"/>
        <v>0</v>
      </c>
      <c r="AH159" s="201">
        <f t="shared" si="47"/>
        <v>0</v>
      </c>
      <c r="AI159" s="201">
        <f t="shared" si="47"/>
        <v>0</v>
      </c>
      <c r="AJ159" s="201">
        <f t="shared" si="47"/>
        <v>0</v>
      </c>
      <c r="AK159" s="201">
        <f t="shared" si="47"/>
        <v>0</v>
      </c>
      <c r="AL159" s="201">
        <f t="shared" si="47"/>
        <v>0</v>
      </c>
      <c r="AM159" s="201">
        <f t="shared" si="47"/>
        <v>0</v>
      </c>
      <c r="AN159" s="201">
        <f t="shared" si="47"/>
        <v>0</v>
      </c>
      <c r="AO159" s="201">
        <f t="shared" si="47"/>
        <v>0</v>
      </c>
      <c r="AP159" s="201">
        <f t="shared" si="47"/>
        <v>0</v>
      </c>
      <c r="AQ159" s="201">
        <f t="shared" si="47"/>
        <v>0</v>
      </c>
      <c r="AR159" s="201">
        <f t="shared" si="47"/>
        <v>0</v>
      </c>
      <c r="AS159" s="201">
        <f t="shared" si="47"/>
        <v>0</v>
      </c>
      <c r="AT159" s="201">
        <f t="shared" si="47"/>
        <v>0</v>
      </c>
      <c r="AU159" s="201">
        <f t="shared" si="47"/>
        <v>0</v>
      </c>
      <c r="AV159" s="201">
        <f t="shared" si="47"/>
        <v>0</v>
      </c>
      <c r="AW159" s="201">
        <v>0</v>
      </c>
      <c r="AX159" s="201">
        <v>0</v>
      </c>
      <c r="AY159" s="201">
        <v>0</v>
      </c>
      <c r="AZ159" s="201">
        <v>0</v>
      </c>
      <c r="BA159" s="201">
        <v>0</v>
      </c>
      <c r="BB159" s="201">
        <v>0</v>
      </c>
      <c r="BC159" s="201">
        <v>0</v>
      </c>
      <c r="BD159" s="201">
        <v>0</v>
      </c>
      <c r="BE159" s="201">
        <v>0</v>
      </c>
      <c r="BF159" s="201">
        <f t="shared" si="47"/>
        <v>0</v>
      </c>
      <c r="BG159" s="203"/>
    </row>
    <row r="160" spans="1:59" ht="16.5" customHeight="1" hidden="1">
      <c r="A160" s="223"/>
      <c r="B160" s="235" t="s">
        <v>151</v>
      </c>
      <c r="C160" s="226" t="str">
        <f>'[3]УП'!$B$63</f>
        <v>Дефекты и способы испытания сварных швов</v>
      </c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>
        <v>0</v>
      </c>
      <c r="X160" s="201">
        <v>0</v>
      </c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>
        <v>0</v>
      </c>
      <c r="AX160" s="201">
        <v>0</v>
      </c>
      <c r="AY160" s="201">
        <v>0</v>
      </c>
      <c r="AZ160" s="201">
        <v>0</v>
      </c>
      <c r="BA160" s="201">
        <v>0</v>
      </c>
      <c r="BB160" s="201">
        <v>0</v>
      </c>
      <c r="BC160" s="201">
        <v>0</v>
      </c>
      <c r="BD160" s="201">
        <v>0</v>
      </c>
      <c r="BE160" s="201">
        <v>0</v>
      </c>
      <c r="BF160" s="202">
        <f aca="true" t="shared" si="48" ref="BF160:BF166">SUM(E160:BE160)</f>
        <v>0</v>
      </c>
      <c r="BG160" s="203"/>
    </row>
    <row r="161" spans="1:59" ht="12.75" hidden="1">
      <c r="A161" s="223"/>
      <c r="B161" s="235"/>
      <c r="C161" s="226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>
        <v>0</v>
      </c>
      <c r="X161" s="201">
        <v>0</v>
      </c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>
        <v>0</v>
      </c>
      <c r="AX161" s="201">
        <v>0</v>
      </c>
      <c r="AY161" s="201">
        <v>0</v>
      </c>
      <c r="AZ161" s="201">
        <v>0</v>
      </c>
      <c r="BA161" s="201">
        <v>0</v>
      </c>
      <c r="BB161" s="201">
        <v>0</v>
      </c>
      <c r="BC161" s="201">
        <v>0</v>
      </c>
      <c r="BD161" s="201">
        <v>0</v>
      </c>
      <c r="BE161" s="201">
        <v>0</v>
      </c>
      <c r="BF161" s="215">
        <f t="shared" si="48"/>
        <v>0</v>
      </c>
      <c r="BG161" s="203"/>
    </row>
    <row r="162" spans="1:59" ht="16.5" customHeight="1">
      <c r="A162" s="223"/>
      <c r="B162" s="235" t="s">
        <v>38</v>
      </c>
      <c r="C162" s="226" t="s">
        <v>39</v>
      </c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>
        <v>0</v>
      </c>
      <c r="X162" s="201">
        <v>0</v>
      </c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 t="s">
        <v>254</v>
      </c>
      <c r="AW162" s="201">
        <v>0</v>
      </c>
      <c r="AX162" s="201">
        <v>0</v>
      </c>
      <c r="AY162" s="201">
        <v>0</v>
      </c>
      <c r="AZ162" s="201">
        <v>0</v>
      </c>
      <c r="BA162" s="201">
        <v>0</v>
      </c>
      <c r="BB162" s="201">
        <v>0</v>
      </c>
      <c r="BC162" s="201">
        <v>0</v>
      </c>
      <c r="BD162" s="201">
        <v>0</v>
      </c>
      <c r="BE162" s="201">
        <v>0</v>
      </c>
      <c r="BF162" s="202">
        <f t="shared" si="48"/>
        <v>0</v>
      </c>
      <c r="BG162" s="203"/>
    </row>
    <row r="163" spans="1:59" ht="12.75">
      <c r="A163" s="223"/>
      <c r="B163" s="235"/>
      <c r="C163" s="226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0</v>
      </c>
      <c r="X163" s="201">
        <v>0</v>
      </c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>
        <v>1</v>
      </c>
      <c r="AW163" s="201">
        <v>0</v>
      </c>
      <c r="AX163" s="201">
        <v>0</v>
      </c>
      <c r="AY163" s="201">
        <v>0</v>
      </c>
      <c r="AZ163" s="201">
        <v>0</v>
      </c>
      <c r="BA163" s="201">
        <v>0</v>
      </c>
      <c r="BB163" s="201">
        <v>0</v>
      </c>
      <c r="BC163" s="201">
        <v>0</v>
      </c>
      <c r="BD163" s="201">
        <v>0</v>
      </c>
      <c r="BE163" s="201">
        <v>0</v>
      </c>
      <c r="BF163" s="215">
        <f t="shared" si="48"/>
        <v>1</v>
      </c>
      <c r="BG163" s="203" t="s">
        <v>275</v>
      </c>
    </row>
    <row r="164" spans="1:59" s="227" customFormat="1" ht="29.25" customHeight="1" hidden="1">
      <c r="A164" s="223"/>
      <c r="B164" s="304" t="s">
        <v>137</v>
      </c>
      <c r="C164" s="304"/>
      <c r="D164" s="215"/>
      <c r="E164" s="201">
        <f aca="true" t="shared" si="49" ref="E164:V165">E108+E71+E138+E162</f>
        <v>0</v>
      </c>
      <c r="F164" s="201">
        <f t="shared" si="49"/>
        <v>0</v>
      </c>
      <c r="G164" s="201">
        <f t="shared" si="49"/>
        <v>0</v>
      </c>
      <c r="H164" s="201">
        <f t="shared" si="49"/>
        <v>0</v>
      </c>
      <c r="I164" s="201">
        <f t="shared" si="49"/>
        <v>0</v>
      </c>
      <c r="J164" s="201">
        <f t="shared" si="49"/>
        <v>0</v>
      </c>
      <c r="K164" s="201">
        <f t="shared" si="49"/>
        <v>0</v>
      </c>
      <c r="L164" s="201">
        <f t="shared" si="49"/>
        <v>0</v>
      </c>
      <c r="M164" s="201">
        <f t="shared" si="49"/>
        <v>0</v>
      </c>
      <c r="N164" s="201">
        <f t="shared" si="49"/>
        <v>0</v>
      </c>
      <c r="O164" s="201">
        <f t="shared" si="49"/>
        <v>0</v>
      </c>
      <c r="P164" s="201">
        <f t="shared" si="49"/>
        <v>0</v>
      </c>
      <c r="Q164" s="201">
        <f t="shared" si="49"/>
        <v>0</v>
      </c>
      <c r="R164" s="201">
        <f t="shared" si="49"/>
        <v>0</v>
      </c>
      <c r="S164" s="201">
        <f t="shared" si="49"/>
        <v>0</v>
      </c>
      <c r="T164" s="201">
        <f t="shared" si="49"/>
        <v>0</v>
      </c>
      <c r="U164" s="201">
        <f t="shared" si="49"/>
        <v>0</v>
      </c>
      <c r="V164" s="201" t="e">
        <f t="shared" si="49"/>
        <v>#VALUE!</v>
      </c>
      <c r="W164" s="201">
        <v>0</v>
      </c>
      <c r="X164" s="201">
        <v>0</v>
      </c>
      <c r="Y164" s="201">
        <f>Y108+Y71+Y138+Y162-Y162</f>
        <v>0</v>
      </c>
      <c r="Z164" s="201">
        <f aca="true" t="shared" si="50" ref="Z164:AO164">Z108+Z71+Z138+Z162-Z162</f>
        <v>0</v>
      </c>
      <c r="AA164" s="201">
        <f t="shared" si="50"/>
        <v>0</v>
      </c>
      <c r="AB164" s="201">
        <f t="shared" si="50"/>
        <v>0</v>
      </c>
      <c r="AC164" s="201">
        <f t="shared" si="50"/>
        <v>0</v>
      </c>
      <c r="AD164" s="201">
        <f t="shared" si="50"/>
        <v>0</v>
      </c>
      <c r="AE164" s="201">
        <f t="shared" si="50"/>
        <v>0</v>
      </c>
      <c r="AF164" s="201">
        <f t="shared" si="50"/>
        <v>0</v>
      </c>
      <c r="AG164" s="201">
        <f t="shared" si="50"/>
        <v>0</v>
      </c>
      <c r="AH164" s="201">
        <f t="shared" si="50"/>
        <v>0</v>
      </c>
      <c r="AI164" s="201">
        <f t="shared" si="50"/>
        <v>0</v>
      </c>
      <c r="AJ164" s="201">
        <f t="shared" si="50"/>
        <v>0</v>
      </c>
      <c r="AK164" s="201">
        <f t="shared" si="50"/>
        <v>0</v>
      </c>
      <c r="AL164" s="201">
        <f t="shared" si="50"/>
        <v>0</v>
      </c>
      <c r="AM164" s="201">
        <f t="shared" si="50"/>
        <v>0</v>
      </c>
      <c r="AN164" s="201">
        <f t="shared" si="50"/>
        <v>0</v>
      </c>
      <c r="AO164" s="201">
        <f t="shared" si="50"/>
        <v>0</v>
      </c>
      <c r="AP164" s="201">
        <f>AP108+AP71+AP138+AP162</f>
        <v>0</v>
      </c>
      <c r="AQ164" s="201">
        <f>AQ108+AQ71+AQ138+AQ162</f>
        <v>0</v>
      </c>
      <c r="AR164" s="201">
        <v>36</v>
      </c>
      <c r="AS164" s="201">
        <v>36</v>
      </c>
      <c r="AT164" s="201">
        <v>36</v>
      </c>
      <c r="AU164" s="201">
        <v>36</v>
      </c>
      <c r="AV164" s="201" t="e">
        <f>AV108+AV71+AV138+AV162</f>
        <v>#VALUE!</v>
      </c>
      <c r="AW164" s="201">
        <v>0</v>
      </c>
      <c r="AX164" s="201">
        <v>0</v>
      </c>
      <c r="AY164" s="201">
        <v>0</v>
      </c>
      <c r="AZ164" s="201">
        <v>0</v>
      </c>
      <c r="BA164" s="201">
        <v>0</v>
      </c>
      <c r="BB164" s="201">
        <v>0</v>
      </c>
      <c r="BC164" s="201">
        <v>0</v>
      </c>
      <c r="BD164" s="201">
        <v>0</v>
      </c>
      <c r="BE164" s="201">
        <v>0</v>
      </c>
      <c r="BF164" s="201" t="e">
        <f t="shared" si="48"/>
        <v>#VALUE!</v>
      </c>
      <c r="BG164" s="203"/>
    </row>
    <row r="165" spans="1:59" ht="34.5" customHeight="1">
      <c r="A165" s="223"/>
      <c r="B165" s="305" t="s">
        <v>259</v>
      </c>
      <c r="C165" s="306"/>
      <c r="D165" s="201"/>
      <c r="E165" s="201">
        <f>E109+E72+E139+E163</f>
        <v>0</v>
      </c>
      <c r="F165" s="201">
        <f t="shared" si="49"/>
        <v>0</v>
      </c>
      <c r="G165" s="201">
        <f t="shared" si="49"/>
        <v>0</v>
      </c>
      <c r="H165" s="201">
        <f t="shared" si="49"/>
        <v>0</v>
      </c>
      <c r="I165" s="201">
        <f t="shared" si="49"/>
        <v>0</v>
      </c>
      <c r="J165" s="201">
        <f t="shared" si="49"/>
        <v>0</v>
      </c>
      <c r="K165" s="201">
        <f t="shared" si="49"/>
        <v>0</v>
      </c>
      <c r="L165" s="201">
        <f t="shared" si="49"/>
        <v>0</v>
      </c>
      <c r="M165" s="201">
        <f t="shared" si="49"/>
        <v>0</v>
      </c>
      <c r="N165" s="201">
        <f t="shared" si="49"/>
        <v>0</v>
      </c>
      <c r="O165" s="201">
        <f t="shared" si="49"/>
        <v>0</v>
      </c>
      <c r="P165" s="201">
        <f t="shared" si="49"/>
        <v>0</v>
      </c>
      <c r="Q165" s="201">
        <f t="shared" si="49"/>
        <v>0</v>
      </c>
      <c r="R165" s="201">
        <f t="shared" si="49"/>
        <v>0</v>
      </c>
      <c r="S165" s="201">
        <f t="shared" si="49"/>
        <v>0</v>
      </c>
      <c r="T165" s="201">
        <f t="shared" si="49"/>
        <v>0</v>
      </c>
      <c r="U165" s="201">
        <f t="shared" si="49"/>
        <v>0</v>
      </c>
      <c r="V165" s="201">
        <f t="shared" si="49"/>
        <v>5</v>
      </c>
      <c r="W165" s="201">
        <f aca="true" t="shared" si="51" ref="W165:AX165">W109+W72+W139+W163</f>
        <v>0</v>
      </c>
      <c r="X165" s="201">
        <f t="shared" si="51"/>
        <v>0</v>
      </c>
      <c r="Y165" s="201">
        <f t="shared" si="51"/>
        <v>0</v>
      </c>
      <c r="Z165" s="201">
        <f t="shared" si="51"/>
        <v>0</v>
      </c>
      <c r="AA165" s="201">
        <f t="shared" si="51"/>
        <v>0</v>
      </c>
      <c r="AB165" s="201">
        <f t="shared" si="51"/>
        <v>0</v>
      </c>
      <c r="AC165" s="201">
        <f t="shared" si="51"/>
        <v>0</v>
      </c>
      <c r="AD165" s="201">
        <f t="shared" si="51"/>
        <v>0</v>
      </c>
      <c r="AE165" s="201">
        <f t="shared" si="51"/>
        <v>0</v>
      </c>
      <c r="AF165" s="201">
        <f t="shared" si="51"/>
        <v>0</v>
      </c>
      <c r="AG165" s="201">
        <f t="shared" si="51"/>
        <v>0</v>
      </c>
      <c r="AH165" s="201">
        <f t="shared" si="51"/>
        <v>0</v>
      </c>
      <c r="AI165" s="201">
        <f t="shared" si="51"/>
        <v>0</v>
      </c>
      <c r="AJ165" s="201">
        <f t="shared" si="51"/>
        <v>0</v>
      </c>
      <c r="AK165" s="201">
        <f t="shared" si="51"/>
        <v>0</v>
      </c>
      <c r="AL165" s="201">
        <f t="shared" si="51"/>
        <v>0</v>
      </c>
      <c r="AM165" s="201">
        <f t="shared" si="51"/>
        <v>0</v>
      </c>
      <c r="AN165" s="201">
        <f t="shared" si="51"/>
        <v>0</v>
      </c>
      <c r="AO165" s="201">
        <f t="shared" si="51"/>
        <v>0</v>
      </c>
      <c r="AP165" s="201">
        <f t="shared" si="51"/>
        <v>0</v>
      </c>
      <c r="AQ165" s="201">
        <f t="shared" si="51"/>
        <v>0</v>
      </c>
      <c r="AR165" s="201">
        <f t="shared" si="51"/>
        <v>0</v>
      </c>
      <c r="AS165" s="201">
        <f t="shared" si="51"/>
        <v>0</v>
      </c>
      <c r="AT165" s="201">
        <f t="shared" si="51"/>
        <v>0</v>
      </c>
      <c r="AU165" s="201">
        <f t="shared" si="51"/>
        <v>0</v>
      </c>
      <c r="AV165" s="201">
        <v>11</v>
      </c>
      <c r="AW165" s="201">
        <f t="shared" si="51"/>
        <v>0</v>
      </c>
      <c r="AX165" s="201">
        <f t="shared" si="51"/>
        <v>0</v>
      </c>
      <c r="AY165" s="201">
        <v>0</v>
      </c>
      <c r="AZ165" s="201">
        <v>0</v>
      </c>
      <c r="BA165" s="201">
        <v>0</v>
      </c>
      <c r="BB165" s="201">
        <v>0</v>
      </c>
      <c r="BC165" s="201">
        <v>0</v>
      </c>
      <c r="BD165" s="201">
        <v>0</v>
      </c>
      <c r="BE165" s="201">
        <v>0</v>
      </c>
      <c r="BF165" s="201">
        <f t="shared" si="48"/>
        <v>16</v>
      </c>
      <c r="BG165" s="203" t="s">
        <v>276</v>
      </c>
    </row>
    <row r="166" spans="1:59" s="228" customFormat="1" ht="30" customHeight="1" hidden="1">
      <c r="A166" s="223"/>
      <c r="B166" s="307" t="s">
        <v>140</v>
      </c>
      <c r="C166" s="307"/>
      <c r="D166" s="215"/>
      <c r="E166" s="201">
        <f aca="true" t="shared" si="52" ref="E166:V166">E164+E165</f>
        <v>0</v>
      </c>
      <c r="F166" s="201">
        <f t="shared" si="52"/>
        <v>0</v>
      </c>
      <c r="G166" s="201">
        <f t="shared" si="52"/>
        <v>0</v>
      </c>
      <c r="H166" s="201">
        <f t="shared" si="52"/>
        <v>0</v>
      </c>
      <c r="I166" s="201">
        <f t="shared" si="52"/>
        <v>0</v>
      </c>
      <c r="J166" s="201">
        <f t="shared" si="52"/>
        <v>0</v>
      </c>
      <c r="K166" s="201">
        <f t="shared" si="52"/>
        <v>0</v>
      </c>
      <c r="L166" s="201">
        <f t="shared" si="52"/>
        <v>0</v>
      </c>
      <c r="M166" s="201">
        <f t="shared" si="52"/>
        <v>0</v>
      </c>
      <c r="N166" s="201">
        <f t="shared" si="52"/>
        <v>0</v>
      </c>
      <c r="O166" s="201">
        <f t="shared" si="52"/>
        <v>0</v>
      </c>
      <c r="P166" s="201">
        <f t="shared" si="52"/>
        <v>0</v>
      </c>
      <c r="Q166" s="201">
        <f t="shared" si="52"/>
        <v>0</v>
      </c>
      <c r="R166" s="201">
        <f t="shared" si="52"/>
        <v>0</v>
      </c>
      <c r="S166" s="201">
        <f t="shared" si="52"/>
        <v>0</v>
      </c>
      <c r="T166" s="201">
        <f t="shared" si="52"/>
        <v>0</v>
      </c>
      <c r="U166" s="201">
        <f t="shared" si="52"/>
        <v>0</v>
      </c>
      <c r="V166" s="201" t="e">
        <f t="shared" si="52"/>
        <v>#VALUE!</v>
      </c>
      <c r="W166" s="201">
        <v>0</v>
      </c>
      <c r="X166" s="201">
        <v>0</v>
      </c>
      <c r="Y166" s="201">
        <f>Y164+Y165</f>
        <v>0</v>
      </c>
      <c r="Z166" s="201">
        <f>Z164+Z165</f>
        <v>0</v>
      </c>
      <c r="AA166" s="201">
        <f aca="true" t="shared" si="53" ref="AA166:AT166">AA164+AA165</f>
        <v>0</v>
      </c>
      <c r="AB166" s="201">
        <f t="shared" si="53"/>
        <v>0</v>
      </c>
      <c r="AC166" s="201">
        <f t="shared" si="53"/>
        <v>0</v>
      </c>
      <c r="AD166" s="201">
        <f t="shared" si="53"/>
        <v>0</v>
      </c>
      <c r="AE166" s="201">
        <f t="shared" si="53"/>
        <v>0</v>
      </c>
      <c r="AF166" s="201">
        <f>AF164+AF165</f>
        <v>0</v>
      </c>
      <c r="AG166" s="201">
        <f t="shared" si="53"/>
        <v>0</v>
      </c>
      <c r="AH166" s="201">
        <f t="shared" si="53"/>
        <v>0</v>
      </c>
      <c r="AI166" s="201">
        <f t="shared" si="53"/>
        <v>0</v>
      </c>
      <c r="AJ166" s="201">
        <f t="shared" si="53"/>
        <v>0</v>
      </c>
      <c r="AK166" s="201">
        <f t="shared" si="53"/>
        <v>0</v>
      </c>
      <c r="AL166" s="201">
        <f t="shared" si="53"/>
        <v>0</v>
      </c>
      <c r="AM166" s="201">
        <f t="shared" si="53"/>
        <v>0</v>
      </c>
      <c r="AN166" s="201">
        <f t="shared" si="53"/>
        <v>0</v>
      </c>
      <c r="AO166" s="201">
        <f t="shared" si="53"/>
        <v>0</v>
      </c>
      <c r="AP166" s="201">
        <f t="shared" si="53"/>
        <v>0</v>
      </c>
      <c r="AQ166" s="201">
        <f t="shared" si="53"/>
        <v>0</v>
      </c>
      <c r="AR166" s="201">
        <f t="shared" si="53"/>
        <v>36</v>
      </c>
      <c r="AS166" s="201">
        <f t="shared" si="53"/>
        <v>36</v>
      </c>
      <c r="AT166" s="201">
        <f t="shared" si="53"/>
        <v>36</v>
      </c>
      <c r="AU166" s="201">
        <f>AU164+AU165</f>
        <v>36</v>
      </c>
      <c r="AV166" s="201" t="e">
        <f>AV164+AV165</f>
        <v>#VALUE!</v>
      </c>
      <c r="AW166" s="201">
        <v>0</v>
      </c>
      <c r="AX166" s="201">
        <v>0</v>
      </c>
      <c r="AY166" s="201">
        <v>0</v>
      </c>
      <c r="AZ166" s="201">
        <v>0</v>
      </c>
      <c r="BA166" s="201">
        <v>0</v>
      </c>
      <c r="BB166" s="201">
        <v>0</v>
      </c>
      <c r="BC166" s="201">
        <v>0</v>
      </c>
      <c r="BD166" s="201">
        <v>0</v>
      </c>
      <c r="BE166" s="201">
        <v>0</v>
      </c>
      <c r="BF166" s="201" t="e">
        <f t="shared" si="48"/>
        <v>#VALUE!</v>
      </c>
      <c r="BG166" s="203"/>
    </row>
    <row r="167" spans="2:58" s="227" customFormat="1" ht="12.75">
      <c r="B167" s="236"/>
      <c r="C167" s="237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9"/>
    </row>
    <row r="168" ht="12.75">
      <c r="BG168" s="199">
        <f>40*36</f>
        <v>1440</v>
      </c>
    </row>
    <row r="169" spans="2:3" ht="18.75">
      <c r="B169" s="295" t="s">
        <v>288</v>
      </c>
      <c r="C169" s="295"/>
    </row>
    <row r="170" ht="12.75">
      <c r="BG170" s="240"/>
    </row>
    <row r="171" spans="1:59" s="197" customFormat="1" ht="93.75" customHeight="1">
      <c r="A171" s="296" t="s">
        <v>100</v>
      </c>
      <c r="B171" s="296" t="s">
        <v>0</v>
      </c>
      <c r="C171" s="296" t="s">
        <v>101</v>
      </c>
      <c r="D171" s="297" t="s">
        <v>102</v>
      </c>
      <c r="E171" s="268" t="s">
        <v>294</v>
      </c>
      <c r="F171" s="298" t="s">
        <v>103</v>
      </c>
      <c r="G171" s="298"/>
      <c r="H171" s="298"/>
      <c r="I171" s="268" t="s">
        <v>295</v>
      </c>
      <c r="J171" s="298" t="s">
        <v>104</v>
      </c>
      <c r="K171" s="298"/>
      <c r="L171" s="298"/>
      <c r="M171" s="298"/>
      <c r="N171" s="268" t="s">
        <v>296</v>
      </c>
      <c r="O171" s="298" t="s">
        <v>105</v>
      </c>
      <c r="P171" s="298"/>
      <c r="Q171" s="298"/>
      <c r="R171" s="268" t="s">
        <v>297</v>
      </c>
      <c r="S171" s="298" t="s">
        <v>106</v>
      </c>
      <c r="T171" s="298"/>
      <c r="U171" s="298"/>
      <c r="V171" s="268" t="s">
        <v>298</v>
      </c>
      <c r="W171" s="298" t="s">
        <v>107</v>
      </c>
      <c r="X171" s="298"/>
      <c r="Y171" s="298"/>
      <c r="Z171" s="298"/>
      <c r="AA171" s="268" t="s">
        <v>299</v>
      </c>
      <c r="AB171" s="298" t="s">
        <v>108</v>
      </c>
      <c r="AC171" s="298"/>
      <c r="AD171" s="298"/>
      <c r="AE171" s="268" t="s">
        <v>300</v>
      </c>
      <c r="AF171" s="298" t="s">
        <v>109</v>
      </c>
      <c r="AG171" s="298"/>
      <c r="AH171" s="298"/>
      <c r="AI171" s="268" t="s">
        <v>301</v>
      </c>
      <c r="AJ171" s="298" t="s">
        <v>110</v>
      </c>
      <c r="AK171" s="298"/>
      <c r="AL171" s="298"/>
      <c r="AM171" s="298"/>
      <c r="AN171" s="268" t="s">
        <v>302</v>
      </c>
      <c r="AO171" s="298" t="s">
        <v>111</v>
      </c>
      <c r="AP171" s="298"/>
      <c r="AQ171" s="298"/>
      <c r="AR171" s="268" t="s">
        <v>112</v>
      </c>
      <c r="AS171" s="298" t="s">
        <v>113</v>
      </c>
      <c r="AT171" s="298"/>
      <c r="AU171" s="298"/>
      <c r="AV171" s="268" t="s">
        <v>303</v>
      </c>
      <c r="AW171" s="298" t="s">
        <v>114</v>
      </c>
      <c r="AX171" s="298"/>
      <c r="AY171" s="298"/>
      <c r="AZ171" s="298"/>
      <c r="BA171" s="268" t="s">
        <v>304</v>
      </c>
      <c r="BB171" s="298" t="s">
        <v>115</v>
      </c>
      <c r="BC171" s="298"/>
      <c r="BD171" s="298"/>
      <c r="BE171" s="268" t="s">
        <v>305</v>
      </c>
      <c r="BF171" s="316"/>
      <c r="BG171" s="310" t="s">
        <v>11</v>
      </c>
    </row>
    <row r="172" spans="1:59" ht="22.5" customHeight="1">
      <c r="A172" s="296"/>
      <c r="B172" s="296"/>
      <c r="C172" s="296"/>
      <c r="D172" s="297"/>
      <c r="E172" s="301" t="s">
        <v>117</v>
      </c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1"/>
      <c r="AN172" s="301"/>
      <c r="AO172" s="301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  <c r="BE172" s="301"/>
      <c r="BF172" s="316"/>
      <c r="BG172" s="300"/>
    </row>
    <row r="173" spans="1:59" ht="14.25">
      <c r="A173" s="296"/>
      <c r="B173" s="296"/>
      <c r="C173" s="296"/>
      <c r="D173" s="297"/>
      <c r="E173" s="200">
        <v>36</v>
      </c>
      <c r="F173" s="200">
        <v>37</v>
      </c>
      <c r="G173" s="249">
        <v>38</v>
      </c>
      <c r="H173" s="249">
        <v>39</v>
      </c>
      <c r="I173" s="249">
        <v>40</v>
      </c>
      <c r="J173" s="249">
        <v>41</v>
      </c>
      <c r="K173" s="249">
        <v>42</v>
      </c>
      <c r="L173" s="249">
        <v>43</v>
      </c>
      <c r="M173" s="249">
        <v>44</v>
      </c>
      <c r="N173" s="249">
        <v>45</v>
      </c>
      <c r="O173" s="249">
        <v>46</v>
      </c>
      <c r="P173" s="249">
        <v>47</v>
      </c>
      <c r="Q173" s="249">
        <v>48</v>
      </c>
      <c r="R173" s="249">
        <v>49</v>
      </c>
      <c r="S173" s="249">
        <v>50</v>
      </c>
      <c r="T173" s="249">
        <v>51</v>
      </c>
      <c r="U173" s="249">
        <v>52</v>
      </c>
      <c r="V173" s="249">
        <v>53</v>
      </c>
      <c r="W173" s="200">
        <v>1</v>
      </c>
      <c r="X173" s="200">
        <v>2</v>
      </c>
      <c r="Y173" s="200">
        <v>3</v>
      </c>
      <c r="Z173" s="200">
        <v>4</v>
      </c>
      <c r="AA173" s="200">
        <v>5</v>
      </c>
      <c r="AB173" s="200">
        <v>6</v>
      </c>
      <c r="AC173" s="200">
        <v>7</v>
      </c>
      <c r="AD173" s="200">
        <v>8</v>
      </c>
      <c r="AE173" s="200">
        <v>9</v>
      </c>
      <c r="AF173" s="200">
        <v>10</v>
      </c>
      <c r="AG173" s="200">
        <v>11</v>
      </c>
      <c r="AH173" s="200">
        <v>12</v>
      </c>
      <c r="AI173" s="200">
        <v>13</v>
      </c>
      <c r="AJ173" s="200">
        <v>14</v>
      </c>
      <c r="AK173" s="200">
        <v>15</v>
      </c>
      <c r="AL173" s="200">
        <v>16</v>
      </c>
      <c r="AM173" s="200">
        <v>17</v>
      </c>
      <c r="AN173" s="200">
        <v>18</v>
      </c>
      <c r="AO173" s="200">
        <v>19</v>
      </c>
      <c r="AP173" s="200">
        <v>20</v>
      </c>
      <c r="AQ173" s="200">
        <v>21</v>
      </c>
      <c r="AR173" s="200">
        <v>22</v>
      </c>
      <c r="AS173" s="200">
        <v>23</v>
      </c>
      <c r="AT173" s="200">
        <v>24</v>
      </c>
      <c r="AU173" s="200">
        <v>25</v>
      </c>
      <c r="AV173" s="200">
        <v>26</v>
      </c>
      <c r="AW173" s="200">
        <v>27</v>
      </c>
      <c r="AX173" s="200">
        <v>28</v>
      </c>
      <c r="AY173" s="200">
        <v>29</v>
      </c>
      <c r="AZ173" s="200">
        <v>30</v>
      </c>
      <c r="BA173" s="200">
        <v>31</v>
      </c>
      <c r="BB173" s="200">
        <v>32</v>
      </c>
      <c r="BC173" s="200">
        <v>33</v>
      </c>
      <c r="BD173" s="200">
        <v>34</v>
      </c>
      <c r="BE173" s="200">
        <v>35</v>
      </c>
      <c r="BF173" s="316"/>
      <c r="BG173" s="300"/>
    </row>
    <row r="174" spans="1:59" ht="12.75">
      <c r="A174" s="296"/>
      <c r="B174" s="296"/>
      <c r="C174" s="296"/>
      <c r="D174" s="297"/>
      <c r="E174" s="302" t="s">
        <v>118</v>
      </c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16"/>
      <c r="BG174" s="300"/>
    </row>
    <row r="175" spans="1:59" ht="18.75" customHeight="1">
      <c r="A175" s="296"/>
      <c r="B175" s="296"/>
      <c r="C175" s="296"/>
      <c r="D175" s="297"/>
      <c r="E175" s="200">
        <v>1</v>
      </c>
      <c r="F175" s="200">
        <v>2</v>
      </c>
      <c r="G175" s="200">
        <v>3</v>
      </c>
      <c r="H175" s="200">
        <v>4</v>
      </c>
      <c r="I175" s="200">
        <v>5</v>
      </c>
      <c r="J175" s="200">
        <v>6</v>
      </c>
      <c r="K175" s="200">
        <v>7</v>
      </c>
      <c r="L175" s="200">
        <v>8</v>
      </c>
      <c r="M175" s="200">
        <v>9</v>
      </c>
      <c r="N175" s="200">
        <v>10</v>
      </c>
      <c r="O175" s="200">
        <v>11</v>
      </c>
      <c r="P175" s="200">
        <v>12</v>
      </c>
      <c r="Q175" s="200">
        <v>13</v>
      </c>
      <c r="R175" s="200">
        <v>14</v>
      </c>
      <c r="S175" s="200">
        <v>15</v>
      </c>
      <c r="T175" s="200">
        <v>16</v>
      </c>
      <c r="U175" s="200">
        <v>17</v>
      </c>
      <c r="V175" s="200">
        <v>18</v>
      </c>
      <c r="W175" s="200">
        <v>19</v>
      </c>
      <c r="X175" s="200">
        <v>20</v>
      </c>
      <c r="Y175" s="200">
        <v>21</v>
      </c>
      <c r="Z175" s="200">
        <v>22</v>
      </c>
      <c r="AA175" s="200">
        <v>23</v>
      </c>
      <c r="AB175" s="200">
        <v>24</v>
      </c>
      <c r="AC175" s="200">
        <v>25</v>
      </c>
      <c r="AD175" s="200">
        <v>26</v>
      </c>
      <c r="AE175" s="200">
        <v>27</v>
      </c>
      <c r="AF175" s="200">
        <v>28</v>
      </c>
      <c r="AG175" s="200">
        <v>29</v>
      </c>
      <c r="AH175" s="200">
        <v>30</v>
      </c>
      <c r="AI175" s="200">
        <v>31</v>
      </c>
      <c r="AJ175" s="200">
        <v>32</v>
      </c>
      <c r="AK175" s="200">
        <v>33</v>
      </c>
      <c r="AL175" s="200">
        <v>34</v>
      </c>
      <c r="AM175" s="200">
        <v>35</v>
      </c>
      <c r="AN175" s="200">
        <v>36</v>
      </c>
      <c r="AO175" s="200">
        <v>37</v>
      </c>
      <c r="AP175" s="200">
        <v>0.38</v>
      </c>
      <c r="AQ175" s="200">
        <v>39</v>
      </c>
      <c r="AR175" s="200">
        <v>40</v>
      </c>
      <c r="AS175" s="200">
        <v>41</v>
      </c>
      <c r="AT175" s="200">
        <v>42</v>
      </c>
      <c r="AU175" s="200">
        <v>43</v>
      </c>
      <c r="AV175" s="200">
        <v>44</v>
      </c>
      <c r="AW175" s="200">
        <v>45</v>
      </c>
      <c r="AX175" s="200">
        <v>46</v>
      </c>
      <c r="AY175" s="200">
        <v>47</v>
      </c>
      <c r="AZ175" s="200">
        <v>48</v>
      </c>
      <c r="BA175" s="200">
        <v>49</v>
      </c>
      <c r="BB175" s="200">
        <v>50</v>
      </c>
      <c r="BC175" s="200">
        <v>51</v>
      </c>
      <c r="BD175" s="200">
        <v>52</v>
      </c>
      <c r="BE175" s="200">
        <v>53</v>
      </c>
      <c r="BF175" s="316"/>
      <c r="BG175" s="300"/>
    </row>
    <row r="176" spans="1:59" ht="27" customHeight="1" hidden="1">
      <c r="A176" s="311" t="s">
        <v>8</v>
      </c>
      <c r="B176" s="204" t="s">
        <v>119</v>
      </c>
      <c r="C176" s="204" t="s">
        <v>14</v>
      </c>
      <c r="D176" s="201" t="s">
        <v>120</v>
      </c>
      <c r="E176" s="201">
        <f>E178+E198</f>
        <v>0</v>
      </c>
      <c r="F176" s="201">
        <f aca="true" t="shared" si="54" ref="F176:BE176">F178+F198</f>
        <v>0</v>
      </c>
      <c r="G176" s="201">
        <f t="shared" si="54"/>
        <v>0</v>
      </c>
      <c r="H176" s="201">
        <f t="shared" si="54"/>
        <v>0</v>
      </c>
      <c r="I176" s="201">
        <f t="shared" si="54"/>
        <v>0</v>
      </c>
      <c r="J176" s="201">
        <f t="shared" si="54"/>
        <v>0</v>
      </c>
      <c r="K176" s="201">
        <f t="shared" si="54"/>
        <v>0</v>
      </c>
      <c r="L176" s="201">
        <f t="shared" si="54"/>
        <v>0</v>
      </c>
      <c r="M176" s="201">
        <f t="shared" si="54"/>
        <v>0</v>
      </c>
      <c r="N176" s="201">
        <f t="shared" si="54"/>
        <v>0</v>
      </c>
      <c r="O176" s="201">
        <f t="shared" si="54"/>
        <v>0</v>
      </c>
      <c r="P176" s="201">
        <f t="shared" si="54"/>
        <v>0</v>
      </c>
      <c r="Q176" s="201">
        <f t="shared" si="54"/>
        <v>0</v>
      </c>
      <c r="R176" s="201">
        <f t="shared" si="54"/>
        <v>0</v>
      </c>
      <c r="S176" s="201">
        <f t="shared" si="54"/>
        <v>0</v>
      </c>
      <c r="T176" s="201">
        <f t="shared" si="54"/>
        <v>0</v>
      </c>
      <c r="U176" s="201">
        <f t="shared" si="54"/>
        <v>0</v>
      </c>
      <c r="V176" s="201">
        <f t="shared" si="54"/>
        <v>0</v>
      </c>
      <c r="W176" s="201">
        <f t="shared" si="54"/>
        <v>0</v>
      </c>
      <c r="X176" s="201">
        <f t="shared" si="54"/>
        <v>0</v>
      </c>
      <c r="Y176" s="201">
        <f t="shared" si="54"/>
        <v>0</v>
      </c>
      <c r="Z176" s="201">
        <f t="shared" si="54"/>
        <v>0</v>
      </c>
      <c r="AA176" s="201">
        <f t="shared" si="54"/>
        <v>0</v>
      </c>
      <c r="AB176" s="201">
        <f t="shared" si="54"/>
        <v>0</v>
      </c>
      <c r="AC176" s="201">
        <f t="shared" si="54"/>
        <v>0</v>
      </c>
      <c r="AD176" s="201">
        <f t="shared" si="54"/>
        <v>0</v>
      </c>
      <c r="AE176" s="201">
        <f t="shared" si="54"/>
        <v>0</v>
      </c>
      <c r="AF176" s="201">
        <f t="shared" si="54"/>
        <v>0</v>
      </c>
      <c r="AG176" s="201">
        <f t="shared" si="54"/>
        <v>0</v>
      </c>
      <c r="AH176" s="201">
        <f t="shared" si="54"/>
        <v>0</v>
      </c>
      <c r="AI176" s="201">
        <f t="shared" si="54"/>
        <v>0</v>
      </c>
      <c r="AJ176" s="201">
        <f t="shared" si="54"/>
        <v>0</v>
      </c>
      <c r="AK176" s="201">
        <f t="shared" si="54"/>
        <v>0</v>
      </c>
      <c r="AL176" s="201">
        <f t="shared" si="54"/>
        <v>0</v>
      </c>
      <c r="AM176" s="201">
        <f t="shared" si="54"/>
        <v>0</v>
      </c>
      <c r="AN176" s="201">
        <f t="shared" si="54"/>
        <v>0</v>
      </c>
      <c r="AO176" s="201">
        <f t="shared" si="54"/>
        <v>0</v>
      </c>
      <c r="AP176" s="201">
        <f t="shared" si="54"/>
        <v>0</v>
      </c>
      <c r="AQ176" s="201">
        <f t="shared" si="54"/>
        <v>0</v>
      </c>
      <c r="AR176" s="201">
        <f t="shared" si="54"/>
        <v>0</v>
      </c>
      <c r="AS176" s="201">
        <f t="shared" si="54"/>
        <v>0</v>
      </c>
      <c r="AT176" s="201">
        <f t="shared" si="54"/>
        <v>0</v>
      </c>
      <c r="AU176" s="201">
        <f t="shared" si="54"/>
        <v>0</v>
      </c>
      <c r="AV176" s="201">
        <f t="shared" si="54"/>
        <v>0</v>
      </c>
      <c r="AW176" s="201">
        <f t="shared" si="54"/>
        <v>0</v>
      </c>
      <c r="AX176" s="201">
        <f t="shared" si="54"/>
        <v>0</v>
      </c>
      <c r="AY176" s="201">
        <f t="shared" si="54"/>
        <v>0</v>
      </c>
      <c r="AZ176" s="201">
        <f t="shared" si="54"/>
        <v>0</v>
      </c>
      <c r="BA176" s="201">
        <f t="shared" si="54"/>
        <v>0</v>
      </c>
      <c r="BB176" s="201">
        <f t="shared" si="54"/>
        <v>0</v>
      </c>
      <c r="BC176" s="201">
        <f t="shared" si="54"/>
        <v>0</v>
      </c>
      <c r="BD176" s="201">
        <f t="shared" si="54"/>
        <v>0</v>
      </c>
      <c r="BE176" s="201">
        <f t="shared" si="54"/>
        <v>0</v>
      </c>
      <c r="BF176" s="241">
        <f>BF178+BF198</f>
        <v>0</v>
      </c>
      <c r="BG176" s="203" t="e">
        <f>'[1]УП'!I176</f>
        <v>#REF!</v>
      </c>
    </row>
    <row r="177" spans="1:59" ht="21.75" customHeight="1" hidden="1">
      <c r="A177" s="311"/>
      <c r="B177" s="204"/>
      <c r="C177" s="204"/>
      <c r="D177" s="201" t="s">
        <v>121</v>
      </c>
      <c r="E177" s="201">
        <f aca="true" t="shared" si="55" ref="E177:BE177">E179+E199</f>
        <v>0</v>
      </c>
      <c r="F177" s="201">
        <f t="shared" si="55"/>
        <v>0</v>
      </c>
      <c r="G177" s="201">
        <f t="shared" si="55"/>
        <v>0</v>
      </c>
      <c r="H177" s="201">
        <f t="shared" si="55"/>
        <v>0</v>
      </c>
      <c r="I177" s="201">
        <f t="shared" si="55"/>
        <v>0</v>
      </c>
      <c r="J177" s="201">
        <f t="shared" si="55"/>
        <v>0</v>
      </c>
      <c r="K177" s="201">
        <f t="shared" si="55"/>
        <v>0</v>
      </c>
      <c r="L177" s="201">
        <f t="shared" si="55"/>
        <v>0</v>
      </c>
      <c r="M177" s="201">
        <f t="shared" si="55"/>
        <v>0</v>
      </c>
      <c r="N177" s="201">
        <f t="shared" si="55"/>
        <v>0</v>
      </c>
      <c r="O177" s="201">
        <f t="shared" si="55"/>
        <v>0</v>
      </c>
      <c r="P177" s="201">
        <f t="shared" si="55"/>
        <v>0</v>
      </c>
      <c r="Q177" s="201">
        <f t="shared" si="55"/>
        <v>0</v>
      </c>
      <c r="R177" s="201">
        <f t="shared" si="55"/>
        <v>0</v>
      </c>
      <c r="S177" s="201">
        <f t="shared" si="55"/>
        <v>0</v>
      </c>
      <c r="T177" s="201">
        <f t="shared" si="55"/>
        <v>0</v>
      </c>
      <c r="U177" s="201">
        <f t="shared" si="55"/>
        <v>0</v>
      </c>
      <c r="V177" s="201">
        <f t="shared" si="55"/>
        <v>0</v>
      </c>
      <c r="W177" s="201">
        <f t="shared" si="55"/>
        <v>0</v>
      </c>
      <c r="X177" s="201">
        <f t="shared" si="55"/>
        <v>0</v>
      </c>
      <c r="Y177" s="201">
        <f t="shared" si="55"/>
        <v>0</v>
      </c>
      <c r="Z177" s="201">
        <f t="shared" si="55"/>
        <v>0</v>
      </c>
      <c r="AA177" s="201">
        <f t="shared" si="55"/>
        <v>0</v>
      </c>
      <c r="AB177" s="201">
        <f t="shared" si="55"/>
        <v>0</v>
      </c>
      <c r="AC177" s="201">
        <f t="shared" si="55"/>
        <v>0</v>
      </c>
      <c r="AD177" s="201">
        <f t="shared" si="55"/>
        <v>0</v>
      </c>
      <c r="AE177" s="201">
        <f t="shared" si="55"/>
        <v>0</v>
      </c>
      <c r="AF177" s="201">
        <f t="shared" si="55"/>
        <v>0</v>
      </c>
      <c r="AG177" s="201">
        <f t="shared" si="55"/>
        <v>0</v>
      </c>
      <c r="AH177" s="201">
        <f t="shared" si="55"/>
        <v>0</v>
      </c>
      <c r="AI177" s="201">
        <f t="shared" si="55"/>
        <v>0</v>
      </c>
      <c r="AJ177" s="201">
        <f t="shared" si="55"/>
        <v>0</v>
      </c>
      <c r="AK177" s="201">
        <f t="shared" si="55"/>
        <v>0</v>
      </c>
      <c r="AL177" s="201">
        <f t="shared" si="55"/>
        <v>0</v>
      </c>
      <c r="AM177" s="201">
        <f t="shared" si="55"/>
        <v>0</v>
      </c>
      <c r="AN177" s="201">
        <f t="shared" si="55"/>
        <v>0</v>
      </c>
      <c r="AO177" s="201">
        <f t="shared" si="55"/>
        <v>0</v>
      </c>
      <c r="AP177" s="201">
        <f t="shared" si="55"/>
        <v>0</v>
      </c>
      <c r="AQ177" s="201">
        <f t="shared" si="55"/>
        <v>0</v>
      </c>
      <c r="AR177" s="201">
        <f t="shared" si="55"/>
        <v>0</v>
      </c>
      <c r="AS177" s="201">
        <f t="shared" si="55"/>
        <v>0</v>
      </c>
      <c r="AT177" s="201">
        <f t="shared" si="55"/>
        <v>0</v>
      </c>
      <c r="AU177" s="201">
        <f t="shared" si="55"/>
        <v>0</v>
      </c>
      <c r="AV177" s="201">
        <f t="shared" si="55"/>
        <v>0</v>
      </c>
      <c r="AW177" s="201">
        <f t="shared" si="55"/>
        <v>0</v>
      </c>
      <c r="AX177" s="201">
        <f t="shared" si="55"/>
        <v>0</v>
      </c>
      <c r="AY177" s="201">
        <f t="shared" si="55"/>
        <v>0</v>
      </c>
      <c r="AZ177" s="201">
        <f t="shared" si="55"/>
        <v>0</v>
      </c>
      <c r="BA177" s="201">
        <f t="shared" si="55"/>
        <v>0</v>
      </c>
      <c r="BB177" s="201">
        <f t="shared" si="55"/>
        <v>0</v>
      </c>
      <c r="BC177" s="201">
        <f t="shared" si="55"/>
        <v>0</v>
      </c>
      <c r="BD177" s="201">
        <f t="shared" si="55"/>
        <v>0</v>
      </c>
      <c r="BE177" s="201">
        <f t="shared" si="55"/>
        <v>0</v>
      </c>
      <c r="BF177" s="242">
        <f>BF179+BF199</f>
        <v>0</v>
      </c>
      <c r="BG177" s="203"/>
    </row>
    <row r="178" spans="1:59" ht="29.25" customHeight="1" hidden="1">
      <c r="A178" s="311"/>
      <c r="B178" s="205" t="s">
        <v>15</v>
      </c>
      <c r="C178" s="205" t="s">
        <v>16</v>
      </c>
      <c r="D178" s="201" t="s">
        <v>120</v>
      </c>
      <c r="E178" s="201">
        <f>E180+E182+E184+E186+E188+E190+E192+E194+E196</f>
        <v>0</v>
      </c>
      <c r="F178" s="201">
        <f aca="true" t="shared" si="56" ref="F178:BE178">F180+F182+F184+F186+F188+F190+F192+F194+F196</f>
        <v>0</v>
      </c>
      <c r="G178" s="201">
        <f t="shared" si="56"/>
        <v>0</v>
      </c>
      <c r="H178" s="201">
        <f t="shared" si="56"/>
        <v>0</v>
      </c>
      <c r="I178" s="201">
        <f t="shared" si="56"/>
        <v>0</v>
      </c>
      <c r="J178" s="201">
        <f t="shared" si="56"/>
        <v>0</v>
      </c>
      <c r="K178" s="201">
        <f t="shared" si="56"/>
        <v>0</v>
      </c>
      <c r="L178" s="201">
        <f t="shared" si="56"/>
        <v>0</v>
      </c>
      <c r="M178" s="201">
        <f t="shared" si="56"/>
        <v>0</v>
      </c>
      <c r="N178" s="201">
        <f t="shared" si="56"/>
        <v>0</v>
      </c>
      <c r="O178" s="201">
        <f t="shared" si="56"/>
        <v>0</v>
      </c>
      <c r="P178" s="201">
        <f t="shared" si="56"/>
        <v>0</v>
      </c>
      <c r="Q178" s="201">
        <f t="shared" si="56"/>
        <v>0</v>
      </c>
      <c r="R178" s="201">
        <f t="shared" si="56"/>
        <v>0</v>
      </c>
      <c r="S178" s="201">
        <f t="shared" si="56"/>
        <v>0</v>
      </c>
      <c r="T178" s="201">
        <f t="shared" si="56"/>
        <v>0</v>
      </c>
      <c r="U178" s="201">
        <f t="shared" si="56"/>
        <v>0</v>
      </c>
      <c r="V178" s="201">
        <f t="shared" si="56"/>
        <v>0</v>
      </c>
      <c r="W178" s="201">
        <f t="shared" si="56"/>
        <v>0</v>
      </c>
      <c r="X178" s="201">
        <f t="shared" si="56"/>
        <v>0</v>
      </c>
      <c r="Y178" s="201">
        <f t="shared" si="56"/>
        <v>0</v>
      </c>
      <c r="Z178" s="201">
        <f t="shared" si="56"/>
        <v>0</v>
      </c>
      <c r="AA178" s="201">
        <f t="shared" si="56"/>
        <v>0</v>
      </c>
      <c r="AB178" s="201">
        <f t="shared" si="56"/>
        <v>0</v>
      </c>
      <c r="AC178" s="201">
        <f t="shared" si="56"/>
        <v>0</v>
      </c>
      <c r="AD178" s="201">
        <f t="shared" si="56"/>
        <v>0</v>
      </c>
      <c r="AE178" s="201">
        <f t="shared" si="56"/>
        <v>0</v>
      </c>
      <c r="AF178" s="201">
        <f t="shared" si="56"/>
        <v>0</v>
      </c>
      <c r="AG178" s="201">
        <f t="shared" si="56"/>
        <v>0</v>
      </c>
      <c r="AH178" s="201">
        <f t="shared" si="56"/>
        <v>0</v>
      </c>
      <c r="AI178" s="201">
        <f t="shared" si="56"/>
        <v>0</v>
      </c>
      <c r="AJ178" s="201">
        <f t="shared" si="56"/>
        <v>0</v>
      </c>
      <c r="AK178" s="201">
        <f t="shared" si="56"/>
        <v>0</v>
      </c>
      <c r="AL178" s="201">
        <f t="shared" si="56"/>
        <v>0</v>
      </c>
      <c r="AM178" s="201">
        <f t="shared" si="56"/>
        <v>0</v>
      </c>
      <c r="AN178" s="201">
        <f t="shared" si="56"/>
        <v>0</v>
      </c>
      <c r="AO178" s="201">
        <f t="shared" si="56"/>
        <v>0</v>
      </c>
      <c r="AP178" s="201">
        <f t="shared" si="56"/>
        <v>0</v>
      </c>
      <c r="AQ178" s="201">
        <f t="shared" si="56"/>
        <v>0</v>
      </c>
      <c r="AR178" s="201">
        <f t="shared" si="56"/>
        <v>0</v>
      </c>
      <c r="AS178" s="201">
        <f t="shared" si="56"/>
        <v>0</v>
      </c>
      <c r="AT178" s="201">
        <f t="shared" si="56"/>
        <v>0</v>
      </c>
      <c r="AU178" s="201">
        <f t="shared" si="56"/>
        <v>0</v>
      </c>
      <c r="AV178" s="201">
        <f t="shared" si="56"/>
        <v>0</v>
      </c>
      <c r="AW178" s="201">
        <f t="shared" si="56"/>
        <v>0</v>
      </c>
      <c r="AX178" s="201">
        <f t="shared" si="56"/>
        <v>0</v>
      </c>
      <c r="AY178" s="201">
        <f t="shared" si="56"/>
        <v>0</v>
      </c>
      <c r="AZ178" s="201">
        <f t="shared" si="56"/>
        <v>0</v>
      </c>
      <c r="BA178" s="201">
        <f t="shared" si="56"/>
        <v>0</v>
      </c>
      <c r="BB178" s="201">
        <f t="shared" si="56"/>
        <v>0</v>
      </c>
      <c r="BC178" s="201">
        <f t="shared" si="56"/>
        <v>0</v>
      </c>
      <c r="BD178" s="201">
        <f t="shared" si="56"/>
        <v>0</v>
      </c>
      <c r="BE178" s="201">
        <f t="shared" si="56"/>
        <v>0</v>
      </c>
      <c r="BF178" s="241">
        <f>SUM(BF182+BF184+BF186+BF188+BF190+BF192+BF194+BF196)+BF180</f>
        <v>0</v>
      </c>
      <c r="BG178" s="203" t="e">
        <f>'[1]УП'!I177</f>
        <v>#REF!</v>
      </c>
    </row>
    <row r="179" spans="1:59" ht="27" customHeight="1" hidden="1">
      <c r="A179" s="311"/>
      <c r="B179" s="205"/>
      <c r="C179" s="204"/>
      <c r="D179" s="201" t="s">
        <v>121</v>
      </c>
      <c r="E179" s="201">
        <f aca="true" t="shared" si="57" ref="E179:AV179">E181+E183+E185+E187+E189+E191+E193+E195+E197</f>
        <v>0</v>
      </c>
      <c r="F179" s="201">
        <f t="shared" si="57"/>
        <v>0</v>
      </c>
      <c r="G179" s="201">
        <f t="shared" si="57"/>
        <v>0</v>
      </c>
      <c r="H179" s="201">
        <f t="shared" si="57"/>
        <v>0</v>
      </c>
      <c r="I179" s="201">
        <f t="shared" si="57"/>
        <v>0</v>
      </c>
      <c r="J179" s="201">
        <f t="shared" si="57"/>
        <v>0</v>
      </c>
      <c r="K179" s="201">
        <f t="shared" si="57"/>
        <v>0</v>
      </c>
      <c r="L179" s="201">
        <f t="shared" si="57"/>
        <v>0</v>
      </c>
      <c r="M179" s="201">
        <f t="shared" si="57"/>
        <v>0</v>
      </c>
      <c r="N179" s="201">
        <f t="shared" si="57"/>
        <v>0</v>
      </c>
      <c r="O179" s="201">
        <f t="shared" si="57"/>
        <v>0</v>
      </c>
      <c r="P179" s="201">
        <f t="shared" si="57"/>
        <v>0</v>
      </c>
      <c r="Q179" s="201">
        <f t="shared" si="57"/>
        <v>0</v>
      </c>
      <c r="R179" s="201">
        <f t="shared" si="57"/>
        <v>0</v>
      </c>
      <c r="S179" s="201">
        <f t="shared" si="57"/>
        <v>0</v>
      </c>
      <c r="T179" s="201">
        <f t="shared" si="57"/>
        <v>0</v>
      </c>
      <c r="U179" s="201">
        <f t="shared" si="57"/>
        <v>0</v>
      </c>
      <c r="V179" s="201">
        <f t="shared" si="57"/>
        <v>0</v>
      </c>
      <c r="W179" s="201">
        <f t="shared" si="57"/>
        <v>0</v>
      </c>
      <c r="X179" s="201">
        <f t="shared" si="57"/>
        <v>0</v>
      </c>
      <c r="Y179" s="201">
        <f t="shared" si="57"/>
        <v>0</v>
      </c>
      <c r="Z179" s="201">
        <f t="shared" si="57"/>
        <v>0</v>
      </c>
      <c r="AA179" s="201">
        <f t="shared" si="57"/>
        <v>0</v>
      </c>
      <c r="AB179" s="201">
        <f t="shared" si="57"/>
        <v>0</v>
      </c>
      <c r="AC179" s="201">
        <f t="shared" si="57"/>
        <v>0</v>
      </c>
      <c r="AD179" s="201">
        <f t="shared" si="57"/>
        <v>0</v>
      </c>
      <c r="AE179" s="201">
        <f t="shared" si="57"/>
        <v>0</v>
      </c>
      <c r="AF179" s="201">
        <f t="shared" si="57"/>
        <v>0</v>
      </c>
      <c r="AG179" s="201">
        <f t="shared" si="57"/>
        <v>0</v>
      </c>
      <c r="AH179" s="201">
        <f t="shared" si="57"/>
        <v>0</v>
      </c>
      <c r="AI179" s="201">
        <f t="shared" si="57"/>
        <v>0</v>
      </c>
      <c r="AJ179" s="201">
        <f t="shared" si="57"/>
        <v>0</v>
      </c>
      <c r="AK179" s="201">
        <f t="shared" si="57"/>
        <v>0</v>
      </c>
      <c r="AL179" s="201">
        <f t="shared" si="57"/>
        <v>0</v>
      </c>
      <c r="AM179" s="201">
        <f t="shared" si="57"/>
        <v>0</v>
      </c>
      <c r="AN179" s="201">
        <f t="shared" si="57"/>
        <v>0</v>
      </c>
      <c r="AO179" s="201">
        <f t="shared" si="57"/>
        <v>0</v>
      </c>
      <c r="AP179" s="201">
        <f t="shared" si="57"/>
        <v>0</v>
      </c>
      <c r="AQ179" s="201">
        <f t="shared" si="57"/>
        <v>0</v>
      </c>
      <c r="AR179" s="201">
        <f t="shared" si="57"/>
        <v>0</v>
      </c>
      <c r="AS179" s="201">
        <f t="shared" si="57"/>
        <v>0</v>
      </c>
      <c r="AT179" s="201">
        <f t="shared" si="57"/>
        <v>0</v>
      </c>
      <c r="AU179" s="201">
        <f t="shared" si="57"/>
        <v>0</v>
      </c>
      <c r="AV179" s="201">
        <f t="shared" si="57"/>
        <v>0</v>
      </c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42">
        <f>BF181+BF183+BF185+BF187+BF189+BF191+BF193+BF195+BF197</f>
        <v>0</v>
      </c>
      <c r="BG179" s="203"/>
    </row>
    <row r="180" spans="1:59" ht="19.5" customHeight="1" hidden="1">
      <c r="A180" s="311"/>
      <c r="B180" s="204" t="s">
        <v>122</v>
      </c>
      <c r="C180" s="204" t="s">
        <v>17</v>
      </c>
      <c r="D180" s="201" t="s">
        <v>120</v>
      </c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>
        <v>0</v>
      </c>
      <c r="X180" s="201">
        <v>0</v>
      </c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>
        <v>0</v>
      </c>
      <c r="AX180" s="201">
        <v>0</v>
      </c>
      <c r="AY180" s="201">
        <v>0</v>
      </c>
      <c r="AZ180" s="201">
        <v>0</v>
      </c>
      <c r="BA180" s="201">
        <v>0</v>
      </c>
      <c r="BB180" s="201">
        <v>0</v>
      </c>
      <c r="BC180" s="201">
        <v>0</v>
      </c>
      <c r="BD180" s="201">
        <v>0</v>
      </c>
      <c r="BE180" s="201">
        <v>0</v>
      </c>
      <c r="BF180" s="241">
        <f>SUM(E180:BE180)</f>
        <v>0</v>
      </c>
      <c r="BG180" s="203" t="e">
        <f>'[1]УП'!I178</f>
        <v>#REF!</v>
      </c>
    </row>
    <row r="181" spans="1:59" s="212" customFormat="1" ht="19.5" customHeight="1" hidden="1">
      <c r="A181" s="311"/>
      <c r="B181" s="232"/>
      <c r="C181" s="204">
        <v>0</v>
      </c>
      <c r="D181" s="202" t="s">
        <v>121</v>
      </c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>
        <v>0</v>
      </c>
      <c r="X181" s="202">
        <v>0</v>
      </c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>
        <v>0</v>
      </c>
      <c r="AX181" s="202">
        <v>0</v>
      </c>
      <c r="AY181" s="202">
        <v>0</v>
      </c>
      <c r="AZ181" s="202">
        <v>0</v>
      </c>
      <c r="BA181" s="202">
        <v>0</v>
      </c>
      <c r="BB181" s="202">
        <v>0</v>
      </c>
      <c r="BC181" s="202">
        <v>0</v>
      </c>
      <c r="BD181" s="202">
        <v>0</v>
      </c>
      <c r="BE181" s="202">
        <v>0</v>
      </c>
      <c r="BF181" s="241">
        <f>SUM(E181:BE181)</f>
        <v>0</v>
      </c>
      <c r="BG181" s="232"/>
    </row>
    <row r="182" spans="1:59" ht="19.5" customHeight="1" hidden="1">
      <c r="A182" s="311"/>
      <c r="B182" s="204" t="s">
        <v>123</v>
      </c>
      <c r="C182" s="204" t="s">
        <v>18</v>
      </c>
      <c r="D182" s="201" t="s">
        <v>120</v>
      </c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>
        <v>0</v>
      </c>
      <c r="X182" s="201">
        <v>0</v>
      </c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>
        <v>0</v>
      </c>
      <c r="AX182" s="201">
        <v>0</v>
      </c>
      <c r="AY182" s="201">
        <v>0</v>
      </c>
      <c r="AZ182" s="201">
        <v>0</v>
      </c>
      <c r="BA182" s="201">
        <v>0</v>
      </c>
      <c r="BB182" s="201">
        <v>0</v>
      </c>
      <c r="BC182" s="201">
        <v>0</v>
      </c>
      <c r="BD182" s="201">
        <v>0</v>
      </c>
      <c r="BE182" s="201">
        <v>0</v>
      </c>
      <c r="BF182" s="241">
        <f>SUM(E182:BE182)</f>
        <v>0</v>
      </c>
      <c r="BG182" s="203" t="e">
        <f>'[1]УП'!I179</f>
        <v>#REF!</v>
      </c>
    </row>
    <row r="183" spans="1:59" s="212" customFormat="1" ht="19.5" customHeight="1" hidden="1">
      <c r="A183" s="311"/>
      <c r="B183" s="232"/>
      <c r="C183" s="204">
        <v>0</v>
      </c>
      <c r="D183" s="202" t="s">
        <v>121</v>
      </c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>
        <v>0</v>
      </c>
      <c r="X183" s="202">
        <v>0</v>
      </c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>
        <v>0</v>
      </c>
      <c r="AX183" s="202">
        <v>0</v>
      </c>
      <c r="AY183" s="202">
        <v>0</v>
      </c>
      <c r="AZ183" s="202">
        <v>0</v>
      </c>
      <c r="BA183" s="202">
        <v>0</v>
      </c>
      <c r="BB183" s="202">
        <v>0</v>
      </c>
      <c r="BC183" s="202">
        <v>0</v>
      </c>
      <c r="BD183" s="202">
        <v>0</v>
      </c>
      <c r="BE183" s="202">
        <v>0</v>
      </c>
      <c r="BF183" s="241">
        <f aca="true" t="shared" si="58" ref="BF183:BF197">SUM(E183:BE183)</f>
        <v>0</v>
      </c>
      <c r="BG183" s="232"/>
    </row>
    <row r="184" spans="1:59" ht="19.5" customHeight="1" hidden="1">
      <c r="A184" s="311"/>
      <c r="B184" s="204" t="s">
        <v>124</v>
      </c>
      <c r="C184" s="204" t="s">
        <v>19</v>
      </c>
      <c r="D184" s="201" t="s">
        <v>120</v>
      </c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>
        <v>0</v>
      </c>
      <c r="X184" s="201">
        <v>0</v>
      </c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>
        <v>0</v>
      </c>
      <c r="AX184" s="201">
        <v>0</v>
      </c>
      <c r="AY184" s="201">
        <v>0</v>
      </c>
      <c r="AZ184" s="201">
        <v>0</v>
      </c>
      <c r="BA184" s="201">
        <v>0</v>
      </c>
      <c r="BB184" s="201">
        <v>0</v>
      </c>
      <c r="BC184" s="201">
        <v>0</v>
      </c>
      <c r="BD184" s="201">
        <v>0</v>
      </c>
      <c r="BE184" s="201">
        <v>0</v>
      </c>
      <c r="BF184" s="241">
        <f t="shared" si="58"/>
        <v>0</v>
      </c>
      <c r="BG184" s="203" t="e">
        <f>'[1]УП'!I180</f>
        <v>#REF!</v>
      </c>
    </row>
    <row r="185" spans="1:59" s="212" customFormat="1" ht="19.5" customHeight="1" hidden="1">
      <c r="A185" s="311"/>
      <c r="B185" s="232"/>
      <c r="C185" s="204">
        <v>0</v>
      </c>
      <c r="D185" s="202" t="s">
        <v>121</v>
      </c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>
        <v>0</v>
      </c>
      <c r="X185" s="202">
        <v>0</v>
      </c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>
        <v>0</v>
      </c>
      <c r="AX185" s="202">
        <v>0</v>
      </c>
      <c r="AY185" s="202">
        <v>0</v>
      </c>
      <c r="AZ185" s="202">
        <v>0</v>
      </c>
      <c r="BA185" s="202">
        <v>0</v>
      </c>
      <c r="BB185" s="202">
        <v>0</v>
      </c>
      <c r="BC185" s="202">
        <v>0</v>
      </c>
      <c r="BD185" s="202">
        <v>0</v>
      </c>
      <c r="BE185" s="202">
        <v>0</v>
      </c>
      <c r="BF185" s="241">
        <f t="shared" si="58"/>
        <v>0</v>
      </c>
      <c r="BG185" s="232"/>
    </row>
    <row r="186" spans="1:59" ht="19.5" customHeight="1" hidden="1">
      <c r="A186" s="311"/>
      <c r="B186" s="204" t="s">
        <v>125</v>
      </c>
      <c r="C186" s="204" t="s">
        <v>20</v>
      </c>
      <c r="D186" s="201" t="s">
        <v>120</v>
      </c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>
        <v>0</v>
      </c>
      <c r="X186" s="201">
        <v>0</v>
      </c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>
        <v>0</v>
      </c>
      <c r="AX186" s="201">
        <v>0</v>
      </c>
      <c r="AY186" s="201">
        <v>0</v>
      </c>
      <c r="AZ186" s="201">
        <v>0</v>
      </c>
      <c r="BA186" s="201">
        <v>0</v>
      </c>
      <c r="BB186" s="201">
        <v>0</v>
      </c>
      <c r="BC186" s="201">
        <v>0</v>
      </c>
      <c r="BD186" s="201">
        <v>0</v>
      </c>
      <c r="BE186" s="201">
        <v>0</v>
      </c>
      <c r="BF186" s="241">
        <f t="shared" si="58"/>
        <v>0</v>
      </c>
      <c r="BG186" s="203" t="e">
        <f>'[1]УП'!I181</f>
        <v>#REF!</v>
      </c>
    </row>
    <row r="187" spans="1:59" s="212" customFormat="1" ht="19.5" customHeight="1" hidden="1">
      <c r="A187" s="311"/>
      <c r="B187" s="232"/>
      <c r="C187" s="204">
        <v>0</v>
      </c>
      <c r="D187" s="202" t="s">
        <v>121</v>
      </c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>
        <v>0</v>
      </c>
      <c r="X187" s="202">
        <v>0</v>
      </c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>
        <v>0</v>
      </c>
      <c r="AX187" s="202">
        <v>0</v>
      </c>
      <c r="AY187" s="202">
        <v>0</v>
      </c>
      <c r="AZ187" s="202">
        <v>0</v>
      </c>
      <c r="BA187" s="202">
        <v>0</v>
      </c>
      <c r="BB187" s="202">
        <v>0</v>
      </c>
      <c r="BC187" s="202">
        <v>0</v>
      </c>
      <c r="BD187" s="202">
        <v>0</v>
      </c>
      <c r="BE187" s="202">
        <v>0</v>
      </c>
      <c r="BF187" s="241">
        <f t="shared" si="58"/>
        <v>0</v>
      </c>
      <c r="BG187" s="232"/>
    </row>
    <row r="188" spans="1:59" ht="19.5" customHeight="1" hidden="1">
      <c r="A188" s="311"/>
      <c r="B188" s="204" t="s">
        <v>126</v>
      </c>
      <c r="C188" s="204" t="s">
        <v>253</v>
      </c>
      <c r="D188" s="201" t="s">
        <v>120</v>
      </c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>
        <v>0</v>
      </c>
      <c r="X188" s="201">
        <v>0</v>
      </c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>
        <v>0</v>
      </c>
      <c r="AX188" s="201">
        <v>0</v>
      </c>
      <c r="AY188" s="201">
        <v>0</v>
      </c>
      <c r="AZ188" s="201">
        <v>0</v>
      </c>
      <c r="BA188" s="201">
        <v>0</v>
      </c>
      <c r="BB188" s="201">
        <v>0</v>
      </c>
      <c r="BC188" s="201">
        <v>0</v>
      </c>
      <c r="BD188" s="201">
        <v>0</v>
      </c>
      <c r="BE188" s="201">
        <v>0</v>
      </c>
      <c r="BF188" s="241">
        <f t="shared" si="58"/>
        <v>0</v>
      </c>
      <c r="BG188" s="203" t="e">
        <f>'[1]УП'!I182</f>
        <v>#REF!</v>
      </c>
    </row>
    <row r="189" spans="1:59" s="212" customFormat="1" ht="19.5" customHeight="1" hidden="1">
      <c r="A189" s="311"/>
      <c r="B189" s="232"/>
      <c r="C189" s="232"/>
      <c r="D189" s="202" t="s">
        <v>121</v>
      </c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>
        <v>0</v>
      </c>
      <c r="X189" s="202">
        <v>0</v>
      </c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>
        <v>0</v>
      </c>
      <c r="AX189" s="202">
        <v>0</v>
      </c>
      <c r="AY189" s="202">
        <v>0</v>
      </c>
      <c r="AZ189" s="202">
        <v>0</v>
      </c>
      <c r="BA189" s="202">
        <v>0</v>
      </c>
      <c r="BB189" s="202">
        <v>0</v>
      </c>
      <c r="BC189" s="202">
        <v>0</v>
      </c>
      <c r="BD189" s="202">
        <v>0</v>
      </c>
      <c r="BE189" s="202">
        <v>0</v>
      </c>
      <c r="BF189" s="241">
        <f t="shared" si="58"/>
        <v>0</v>
      </c>
      <c r="BG189" s="232"/>
    </row>
    <row r="190" spans="1:59" ht="19.5" customHeight="1" hidden="1">
      <c r="A190" s="311"/>
      <c r="B190" s="204" t="s">
        <v>127</v>
      </c>
      <c r="C190" s="203" t="s">
        <v>77</v>
      </c>
      <c r="D190" s="201" t="s">
        <v>120</v>
      </c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>
        <v>0</v>
      </c>
      <c r="X190" s="201">
        <v>0</v>
      </c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>
        <v>0</v>
      </c>
      <c r="AX190" s="201">
        <v>0</v>
      </c>
      <c r="AY190" s="201">
        <v>0</v>
      </c>
      <c r="AZ190" s="201">
        <v>0</v>
      </c>
      <c r="BA190" s="201">
        <v>0</v>
      </c>
      <c r="BB190" s="201">
        <v>0</v>
      </c>
      <c r="BC190" s="201">
        <v>0</v>
      </c>
      <c r="BD190" s="201">
        <v>0</v>
      </c>
      <c r="BE190" s="201">
        <v>0</v>
      </c>
      <c r="BF190" s="241">
        <f t="shared" si="58"/>
        <v>0</v>
      </c>
      <c r="BG190" s="203" t="e">
        <f>'[1]УП'!I183</f>
        <v>#REF!</v>
      </c>
    </row>
    <row r="191" spans="1:59" s="212" customFormat="1" ht="19.5" customHeight="1" hidden="1">
      <c r="A191" s="311"/>
      <c r="B191" s="232"/>
      <c r="C191" s="232"/>
      <c r="D191" s="202" t="s">
        <v>121</v>
      </c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>
        <v>0</v>
      </c>
      <c r="X191" s="202">
        <v>0</v>
      </c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>
        <v>0</v>
      </c>
      <c r="AX191" s="202">
        <v>0</v>
      </c>
      <c r="AY191" s="202">
        <v>0</v>
      </c>
      <c r="AZ191" s="202">
        <v>0</v>
      </c>
      <c r="BA191" s="202">
        <v>0</v>
      </c>
      <c r="BB191" s="202">
        <v>0</v>
      </c>
      <c r="BC191" s="202">
        <v>0</v>
      </c>
      <c r="BD191" s="202">
        <v>0</v>
      </c>
      <c r="BE191" s="202">
        <v>0</v>
      </c>
      <c r="BF191" s="241">
        <f t="shared" si="58"/>
        <v>0</v>
      </c>
      <c r="BG191" s="232"/>
    </row>
    <row r="192" spans="1:59" ht="19.5" customHeight="1" hidden="1">
      <c r="A192" s="311"/>
      <c r="B192" s="204" t="s">
        <v>128</v>
      </c>
      <c r="C192" s="226" t="s">
        <v>78</v>
      </c>
      <c r="D192" s="201" t="s">
        <v>120</v>
      </c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>
        <v>0</v>
      </c>
      <c r="X192" s="201">
        <v>0</v>
      </c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>
        <v>0</v>
      </c>
      <c r="AX192" s="201">
        <v>0</v>
      </c>
      <c r="AY192" s="201">
        <v>0</v>
      </c>
      <c r="AZ192" s="201">
        <v>0</v>
      </c>
      <c r="BA192" s="201">
        <v>0</v>
      </c>
      <c r="BB192" s="201">
        <v>0</v>
      </c>
      <c r="BC192" s="201">
        <v>0</v>
      </c>
      <c r="BD192" s="201">
        <v>0</v>
      </c>
      <c r="BE192" s="201">
        <v>0</v>
      </c>
      <c r="BF192" s="241">
        <f t="shared" si="58"/>
        <v>0</v>
      </c>
      <c r="BG192" s="203" t="e">
        <f>'[1]УП'!I184</f>
        <v>#REF!</v>
      </c>
    </row>
    <row r="193" spans="1:59" s="212" customFormat="1" ht="19.5" customHeight="1" hidden="1">
      <c r="A193" s="311"/>
      <c r="B193" s="232"/>
      <c r="C193" s="226">
        <v>0</v>
      </c>
      <c r="D193" s="202" t="s">
        <v>121</v>
      </c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>
        <v>0</v>
      </c>
      <c r="X193" s="202">
        <v>0</v>
      </c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>
        <v>0</v>
      </c>
      <c r="AX193" s="202">
        <v>0</v>
      </c>
      <c r="AY193" s="202">
        <v>0</v>
      </c>
      <c r="AZ193" s="202">
        <v>0</v>
      </c>
      <c r="BA193" s="202">
        <v>0</v>
      </c>
      <c r="BB193" s="202">
        <v>0</v>
      </c>
      <c r="BC193" s="202">
        <v>0</v>
      </c>
      <c r="BD193" s="202">
        <v>0</v>
      </c>
      <c r="BE193" s="202">
        <v>0</v>
      </c>
      <c r="BF193" s="241">
        <f t="shared" si="58"/>
        <v>0</v>
      </c>
      <c r="BG193" s="232"/>
    </row>
    <row r="194" spans="1:59" ht="19.5" customHeight="1" hidden="1">
      <c r="A194" s="311"/>
      <c r="B194" s="204" t="s">
        <v>129</v>
      </c>
      <c r="C194" s="226" t="s">
        <v>39</v>
      </c>
      <c r="D194" s="201" t="s">
        <v>120</v>
      </c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>
        <v>0</v>
      </c>
      <c r="X194" s="201">
        <v>0</v>
      </c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>
        <v>0</v>
      </c>
      <c r="AX194" s="201">
        <v>0</v>
      </c>
      <c r="AY194" s="201">
        <v>0</v>
      </c>
      <c r="AZ194" s="201">
        <v>0</v>
      </c>
      <c r="BA194" s="201">
        <v>0</v>
      </c>
      <c r="BB194" s="201">
        <v>0</v>
      </c>
      <c r="BC194" s="201">
        <v>0</v>
      </c>
      <c r="BD194" s="201">
        <v>0</v>
      </c>
      <c r="BE194" s="201">
        <v>0</v>
      </c>
      <c r="BF194" s="241">
        <f t="shared" si="58"/>
        <v>0</v>
      </c>
      <c r="BG194" s="203" t="e">
        <f>'[1]УП'!I185</f>
        <v>#REF!</v>
      </c>
    </row>
    <row r="195" spans="1:59" s="212" customFormat="1" ht="19.5" customHeight="1" hidden="1">
      <c r="A195" s="311"/>
      <c r="B195" s="232"/>
      <c r="C195" s="226">
        <v>0</v>
      </c>
      <c r="D195" s="202" t="s">
        <v>121</v>
      </c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>
        <v>0</v>
      </c>
      <c r="X195" s="202">
        <v>0</v>
      </c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>
        <v>0</v>
      </c>
      <c r="AX195" s="202">
        <v>0</v>
      </c>
      <c r="AY195" s="202">
        <v>0</v>
      </c>
      <c r="AZ195" s="202">
        <v>0</v>
      </c>
      <c r="BA195" s="202">
        <v>0</v>
      </c>
      <c r="BB195" s="202">
        <v>0</v>
      </c>
      <c r="BC195" s="202">
        <v>0</v>
      </c>
      <c r="BD195" s="202">
        <v>0</v>
      </c>
      <c r="BE195" s="202">
        <v>0</v>
      </c>
      <c r="BF195" s="241">
        <f t="shared" si="58"/>
        <v>0</v>
      </c>
      <c r="BG195" s="232"/>
    </row>
    <row r="196" spans="1:59" ht="19.5" customHeight="1" hidden="1">
      <c r="A196" s="311"/>
      <c r="B196" s="204" t="s">
        <v>21</v>
      </c>
      <c r="C196" s="226" t="str">
        <f>C134</f>
        <v>Безопасность жизнедеятельности</v>
      </c>
      <c r="D196" s="201" t="s">
        <v>120</v>
      </c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>
        <v>0</v>
      </c>
      <c r="X196" s="201">
        <v>0</v>
      </c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>
        <v>0</v>
      </c>
      <c r="AX196" s="201">
        <v>0</v>
      </c>
      <c r="AY196" s="201">
        <v>0</v>
      </c>
      <c r="AZ196" s="201">
        <v>0</v>
      </c>
      <c r="BA196" s="201">
        <v>0</v>
      </c>
      <c r="BB196" s="201">
        <v>0</v>
      </c>
      <c r="BC196" s="201">
        <v>0</v>
      </c>
      <c r="BD196" s="201">
        <v>0</v>
      </c>
      <c r="BE196" s="201">
        <v>0</v>
      </c>
      <c r="BF196" s="241">
        <f t="shared" si="58"/>
        <v>0</v>
      </c>
      <c r="BG196" s="203" t="e">
        <f>'[1]УП'!I186</f>
        <v>#REF!</v>
      </c>
    </row>
    <row r="197" spans="1:59" s="212" customFormat="1" ht="19.5" customHeight="1" hidden="1">
      <c r="A197" s="311"/>
      <c r="B197" s="232"/>
      <c r="C197" s="226">
        <f>C135</f>
        <v>0</v>
      </c>
      <c r="D197" s="202" t="s">
        <v>121</v>
      </c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>
        <v>0</v>
      </c>
      <c r="X197" s="202">
        <v>0</v>
      </c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>
        <v>0</v>
      </c>
      <c r="AX197" s="202">
        <v>0</v>
      </c>
      <c r="AY197" s="202">
        <v>0</v>
      </c>
      <c r="AZ197" s="202">
        <v>0</v>
      </c>
      <c r="BA197" s="202">
        <v>0</v>
      </c>
      <c r="BB197" s="202">
        <v>0</v>
      </c>
      <c r="BC197" s="202">
        <v>0</v>
      </c>
      <c r="BD197" s="202">
        <v>0</v>
      </c>
      <c r="BE197" s="202">
        <v>0</v>
      </c>
      <c r="BF197" s="241">
        <f t="shared" si="58"/>
        <v>0</v>
      </c>
      <c r="BG197" s="232"/>
    </row>
    <row r="198" spans="1:59" ht="24.75" customHeight="1" hidden="1">
      <c r="A198" s="311"/>
      <c r="B198" s="233" t="s">
        <v>22</v>
      </c>
      <c r="C198" s="233" t="s">
        <v>23</v>
      </c>
      <c r="D198" s="201" t="s">
        <v>120</v>
      </c>
      <c r="E198" s="201">
        <f>E200+E202+E206+E204</f>
        <v>0</v>
      </c>
      <c r="F198" s="201">
        <f aca="true" t="shared" si="59" ref="F198:BE198">F200+F202+F206+F204</f>
        <v>0</v>
      </c>
      <c r="G198" s="201">
        <f t="shared" si="59"/>
        <v>0</v>
      </c>
      <c r="H198" s="201">
        <f t="shared" si="59"/>
        <v>0</v>
      </c>
      <c r="I198" s="201">
        <f t="shared" si="59"/>
        <v>0</v>
      </c>
      <c r="J198" s="201">
        <f t="shared" si="59"/>
        <v>0</v>
      </c>
      <c r="K198" s="201">
        <f t="shared" si="59"/>
        <v>0</v>
      </c>
      <c r="L198" s="201">
        <f t="shared" si="59"/>
        <v>0</v>
      </c>
      <c r="M198" s="201">
        <f t="shared" si="59"/>
        <v>0</v>
      </c>
      <c r="N198" s="201">
        <f t="shared" si="59"/>
        <v>0</v>
      </c>
      <c r="O198" s="201">
        <f t="shared" si="59"/>
        <v>0</v>
      </c>
      <c r="P198" s="201">
        <f t="shared" si="59"/>
        <v>0</v>
      </c>
      <c r="Q198" s="201">
        <f t="shared" si="59"/>
        <v>0</v>
      </c>
      <c r="R198" s="201">
        <f t="shared" si="59"/>
        <v>0</v>
      </c>
      <c r="S198" s="201">
        <f t="shared" si="59"/>
        <v>0</v>
      </c>
      <c r="T198" s="201">
        <f t="shared" si="59"/>
        <v>0</v>
      </c>
      <c r="U198" s="201">
        <f t="shared" si="59"/>
        <v>0</v>
      </c>
      <c r="V198" s="201">
        <f t="shared" si="59"/>
        <v>0</v>
      </c>
      <c r="W198" s="201">
        <f t="shared" si="59"/>
        <v>0</v>
      </c>
      <c r="X198" s="201">
        <f t="shared" si="59"/>
        <v>0</v>
      </c>
      <c r="Y198" s="201">
        <f t="shared" si="59"/>
        <v>0</v>
      </c>
      <c r="Z198" s="201">
        <f t="shared" si="59"/>
        <v>0</v>
      </c>
      <c r="AA198" s="201">
        <f t="shared" si="59"/>
        <v>0</v>
      </c>
      <c r="AB198" s="201">
        <f t="shared" si="59"/>
        <v>0</v>
      </c>
      <c r="AC198" s="201">
        <f t="shared" si="59"/>
        <v>0</v>
      </c>
      <c r="AD198" s="201">
        <f t="shared" si="59"/>
        <v>0</v>
      </c>
      <c r="AE198" s="201">
        <f t="shared" si="59"/>
        <v>0</v>
      </c>
      <c r="AF198" s="201">
        <f t="shared" si="59"/>
        <v>0</v>
      </c>
      <c r="AG198" s="201">
        <f t="shared" si="59"/>
        <v>0</v>
      </c>
      <c r="AH198" s="201">
        <f t="shared" si="59"/>
        <v>0</v>
      </c>
      <c r="AI198" s="201">
        <f t="shared" si="59"/>
        <v>0</v>
      </c>
      <c r="AJ198" s="201">
        <f t="shared" si="59"/>
        <v>0</v>
      </c>
      <c r="AK198" s="201">
        <f t="shared" si="59"/>
        <v>0</v>
      </c>
      <c r="AL198" s="201">
        <f t="shared" si="59"/>
        <v>0</v>
      </c>
      <c r="AM198" s="201">
        <f t="shared" si="59"/>
        <v>0</v>
      </c>
      <c r="AN198" s="201">
        <f t="shared" si="59"/>
        <v>0</v>
      </c>
      <c r="AO198" s="201">
        <f t="shared" si="59"/>
        <v>0</v>
      </c>
      <c r="AP198" s="201">
        <f t="shared" si="59"/>
        <v>0</v>
      </c>
      <c r="AQ198" s="201">
        <f t="shared" si="59"/>
        <v>0</v>
      </c>
      <c r="AR198" s="201">
        <f t="shared" si="59"/>
        <v>0</v>
      </c>
      <c r="AS198" s="201">
        <f t="shared" si="59"/>
        <v>0</v>
      </c>
      <c r="AT198" s="201">
        <f t="shared" si="59"/>
        <v>0</v>
      </c>
      <c r="AU198" s="201">
        <f t="shared" si="59"/>
        <v>0</v>
      </c>
      <c r="AV198" s="201">
        <f t="shared" si="59"/>
        <v>0</v>
      </c>
      <c r="AW198" s="201">
        <f t="shared" si="59"/>
        <v>0</v>
      </c>
      <c r="AX198" s="201">
        <f t="shared" si="59"/>
        <v>0</v>
      </c>
      <c r="AY198" s="201">
        <f t="shared" si="59"/>
        <v>0</v>
      </c>
      <c r="AZ198" s="201">
        <f t="shared" si="59"/>
        <v>0</v>
      </c>
      <c r="BA198" s="201">
        <f t="shared" si="59"/>
        <v>0</v>
      </c>
      <c r="BB198" s="201">
        <f t="shared" si="59"/>
        <v>0</v>
      </c>
      <c r="BC198" s="201">
        <f t="shared" si="59"/>
        <v>0</v>
      </c>
      <c r="BD198" s="201">
        <f t="shared" si="59"/>
        <v>0</v>
      </c>
      <c r="BE198" s="201">
        <f t="shared" si="59"/>
        <v>0</v>
      </c>
      <c r="BF198" s="241">
        <f>BF200+BF202+BF206+BF204</f>
        <v>0</v>
      </c>
      <c r="BG198" s="203" t="e">
        <f>'[1]УП'!I187</f>
        <v>#REF!</v>
      </c>
    </row>
    <row r="199" spans="1:60" s="216" customFormat="1" ht="17.25" customHeight="1" hidden="1">
      <c r="A199" s="311"/>
      <c r="B199" s="243"/>
      <c r="C199" s="243"/>
      <c r="D199" s="215" t="s">
        <v>121</v>
      </c>
      <c r="E199" s="215">
        <f aca="true" t="shared" si="60" ref="E199:BE199">E201+E203+E207+E205</f>
        <v>0</v>
      </c>
      <c r="F199" s="215">
        <f t="shared" si="60"/>
        <v>0</v>
      </c>
      <c r="G199" s="215">
        <f t="shared" si="60"/>
        <v>0</v>
      </c>
      <c r="H199" s="215">
        <f t="shared" si="60"/>
        <v>0</v>
      </c>
      <c r="I199" s="215">
        <f t="shared" si="60"/>
        <v>0</v>
      </c>
      <c r="J199" s="215">
        <f t="shared" si="60"/>
        <v>0</v>
      </c>
      <c r="K199" s="215">
        <f t="shared" si="60"/>
        <v>0</v>
      </c>
      <c r="L199" s="215">
        <f t="shared" si="60"/>
        <v>0</v>
      </c>
      <c r="M199" s="215">
        <f t="shared" si="60"/>
        <v>0</v>
      </c>
      <c r="N199" s="215">
        <f t="shared" si="60"/>
        <v>0</v>
      </c>
      <c r="O199" s="215">
        <f t="shared" si="60"/>
        <v>0</v>
      </c>
      <c r="P199" s="215">
        <f t="shared" si="60"/>
        <v>0</v>
      </c>
      <c r="Q199" s="215">
        <f t="shared" si="60"/>
        <v>0</v>
      </c>
      <c r="R199" s="215">
        <f t="shared" si="60"/>
        <v>0</v>
      </c>
      <c r="S199" s="215">
        <f t="shared" si="60"/>
        <v>0</v>
      </c>
      <c r="T199" s="215">
        <f t="shared" si="60"/>
        <v>0</v>
      </c>
      <c r="U199" s="215">
        <f t="shared" si="60"/>
        <v>0</v>
      </c>
      <c r="V199" s="215">
        <f t="shared" si="60"/>
        <v>0</v>
      </c>
      <c r="W199" s="215">
        <f t="shared" si="60"/>
        <v>0</v>
      </c>
      <c r="X199" s="215">
        <f t="shared" si="60"/>
        <v>0</v>
      </c>
      <c r="Y199" s="215">
        <f t="shared" si="60"/>
        <v>0</v>
      </c>
      <c r="Z199" s="215">
        <f t="shared" si="60"/>
        <v>0</v>
      </c>
      <c r="AA199" s="215">
        <f t="shared" si="60"/>
        <v>0</v>
      </c>
      <c r="AB199" s="215">
        <f t="shared" si="60"/>
        <v>0</v>
      </c>
      <c r="AC199" s="215">
        <f t="shared" si="60"/>
        <v>0</v>
      </c>
      <c r="AD199" s="215">
        <f t="shared" si="60"/>
        <v>0</v>
      </c>
      <c r="AE199" s="215">
        <f t="shared" si="60"/>
        <v>0</v>
      </c>
      <c r="AF199" s="215">
        <f t="shared" si="60"/>
        <v>0</v>
      </c>
      <c r="AG199" s="215">
        <f t="shared" si="60"/>
        <v>0</v>
      </c>
      <c r="AH199" s="215">
        <f t="shared" si="60"/>
        <v>0</v>
      </c>
      <c r="AI199" s="215">
        <f t="shared" si="60"/>
        <v>0</v>
      </c>
      <c r="AJ199" s="215">
        <f t="shared" si="60"/>
        <v>0</v>
      </c>
      <c r="AK199" s="215">
        <f t="shared" si="60"/>
        <v>0</v>
      </c>
      <c r="AL199" s="215">
        <f t="shared" si="60"/>
        <v>0</v>
      </c>
      <c r="AM199" s="215">
        <f t="shared" si="60"/>
        <v>0</v>
      </c>
      <c r="AN199" s="215">
        <f t="shared" si="60"/>
        <v>0</v>
      </c>
      <c r="AO199" s="215">
        <f t="shared" si="60"/>
        <v>0</v>
      </c>
      <c r="AP199" s="215">
        <f t="shared" si="60"/>
        <v>0</v>
      </c>
      <c r="AQ199" s="215">
        <f t="shared" si="60"/>
        <v>0</v>
      </c>
      <c r="AR199" s="215">
        <f t="shared" si="60"/>
        <v>0</v>
      </c>
      <c r="AS199" s="215">
        <f t="shared" si="60"/>
        <v>0</v>
      </c>
      <c r="AT199" s="215">
        <f t="shared" si="60"/>
        <v>0</v>
      </c>
      <c r="AU199" s="215">
        <f t="shared" si="60"/>
        <v>0</v>
      </c>
      <c r="AV199" s="215">
        <f t="shared" si="60"/>
        <v>0</v>
      </c>
      <c r="AW199" s="215">
        <f t="shared" si="60"/>
        <v>0</v>
      </c>
      <c r="AX199" s="215">
        <f t="shared" si="60"/>
        <v>0</v>
      </c>
      <c r="AY199" s="215">
        <f t="shared" si="60"/>
        <v>0</v>
      </c>
      <c r="AZ199" s="215">
        <f t="shared" si="60"/>
        <v>0</v>
      </c>
      <c r="BA199" s="215">
        <f t="shared" si="60"/>
        <v>0</v>
      </c>
      <c r="BB199" s="215">
        <f t="shared" si="60"/>
        <v>0</v>
      </c>
      <c r="BC199" s="215">
        <f t="shared" si="60"/>
        <v>0</v>
      </c>
      <c r="BD199" s="215">
        <f t="shared" si="60"/>
        <v>0</v>
      </c>
      <c r="BE199" s="215">
        <f t="shared" si="60"/>
        <v>0</v>
      </c>
      <c r="BF199" s="242">
        <f>BF201+BF203+BF207+BF205</f>
        <v>0</v>
      </c>
      <c r="BG199" s="234"/>
      <c r="BH199" s="199"/>
    </row>
    <row r="200" spans="1:59" ht="19.5" customHeight="1" hidden="1">
      <c r="A200" s="311"/>
      <c r="B200" s="204" t="s">
        <v>24</v>
      </c>
      <c r="C200" s="203" t="str">
        <f>'[2]УП'!$B$22</f>
        <v>Математика</v>
      </c>
      <c r="D200" s="201" t="s">
        <v>120</v>
      </c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>
        <v>0</v>
      </c>
      <c r="X200" s="201">
        <v>0</v>
      </c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>
        <v>0</v>
      </c>
      <c r="AX200" s="201">
        <v>0</v>
      </c>
      <c r="AY200" s="201">
        <v>0</v>
      </c>
      <c r="AZ200" s="201">
        <v>0</v>
      </c>
      <c r="BA200" s="201">
        <v>0</v>
      </c>
      <c r="BB200" s="201">
        <v>0</v>
      </c>
      <c r="BC200" s="201">
        <v>0</v>
      </c>
      <c r="BD200" s="201">
        <v>0</v>
      </c>
      <c r="BE200" s="201">
        <v>0</v>
      </c>
      <c r="BF200" s="241">
        <f aca="true" t="shared" si="61" ref="BF200:BF207">SUM(E200:BE200)</f>
        <v>0</v>
      </c>
      <c r="BG200" s="203" t="e">
        <f>'[1]УП'!I188</f>
        <v>#REF!</v>
      </c>
    </row>
    <row r="201" spans="1:62" s="216" customFormat="1" ht="19.5" customHeight="1" hidden="1">
      <c r="A201" s="311"/>
      <c r="B201" s="204"/>
      <c r="C201" s="234"/>
      <c r="D201" s="215" t="s">
        <v>121</v>
      </c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01"/>
      <c r="X201" s="201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01">
        <v>0</v>
      </c>
      <c r="AX201" s="201">
        <v>0</v>
      </c>
      <c r="AY201" s="201">
        <v>0</v>
      </c>
      <c r="AZ201" s="201">
        <v>0</v>
      </c>
      <c r="BA201" s="201">
        <v>0</v>
      </c>
      <c r="BB201" s="201">
        <v>0</v>
      </c>
      <c r="BC201" s="201">
        <v>0</v>
      </c>
      <c r="BD201" s="201">
        <v>0</v>
      </c>
      <c r="BE201" s="201">
        <v>0</v>
      </c>
      <c r="BF201" s="242">
        <f t="shared" si="61"/>
        <v>0</v>
      </c>
      <c r="BG201" s="234"/>
      <c r="BH201" s="199"/>
      <c r="BI201" s="217" t="s">
        <v>256</v>
      </c>
      <c r="BJ201" s="199"/>
    </row>
    <row r="202" spans="1:59" ht="19.5" customHeight="1" hidden="1">
      <c r="A202" s="311"/>
      <c r="B202" s="204" t="s">
        <v>26</v>
      </c>
      <c r="C202" s="203" t="str">
        <f>'[2]УП'!$B$23</f>
        <v>Физика</v>
      </c>
      <c r="D202" s="201" t="s">
        <v>120</v>
      </c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>
        <v>0</v>
      </c>
      <c r="AX202" s="201">
        <v>0</v>
      </c>
      <c r="AY202" s="201">
        <v>0</v>
      </c>
      <c r="AZ202" s="201">
        <v>0</v>
      </c>
      <c r="BA202" s="201">
        <v>0</v>
      </c>
      <c r="BB202" s="201">
        <v>0</v>
      </c>
      <c r="BC202" s="201">
        <v>0</v>
      </c>
      <c r="BD202" s="201">
        <v>0</v>
      </c>
      <c r="BE202" s="201">
        <v>0</v>
      </c>
      <c r="BF202" s="241">
        <f t="shared" si="61"/>
        <v>0</v>
      </c>
      <c r="BG202" s="203" t="e">
        <f>'[1]УП'!I189</f>
        <v>#REF!</v>
      </c>
    </row>
    <row r="203" spans="1:60" s="216" customFormat="1" ht="19.5" customHeight="1" hidden="1">
      <c r="A203" s="311"/>
      <c r="B203" s="204"/>
      <c r="C203" s="234"/>
      <c r="D203" s="215" t="s">
        <v>121</v>
      </c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01"/>
      <c r="X203" s="201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01">
        <v>0</v>
      </c>
      <c r="AX203" s="201">
        <v>0</v>
      </c>
      <c r="AY203" s="201">
        <v>0</v>
      </c>
      <c r="AZ203" s="201">
        <v>0</v>
      </c>
      <c r="BA203" s="201">
        <v>0</v>
      </c>
      <c r="BB203" s="201">
        <v>0</v>
      </c>
      <c r="BC203" s="201">
        <v>0</v>
      </c>
      <c r="BD203" s="201">
        <v>0</v>
      </c>
      <c r="BE203" s="201">
        <v>0</v>
      </c>
      <c r="BF203" s="242">
        <f t="shared" si="61"/>
        <v>0</v>
      </c>
      <c r="BG203" s="234"/>
      <c r="BH203" s="199"/>
    </row>
    <row r="204" spans="1:60" s="216" customFormat="1" ht="19.5" customHeight="1" hidden="1">
      <c r="A204" s="311"/>
      <c r="B204" s="204" t="s">
        <v>27</v>
      </c>
      <c r="C204" s="244" t="str">
        <f>'[2]УП'!$B$24</f>
        <v>Информатика и ИКТ</v>
      </c>
      <c r="D204" s="201" t="s">
        <v>120</v>
      </c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15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18"/>
      <c r="AW204" s="201">
        <v>0</v>
      </c>
      <c r="AX204" s="201">
        <v>0</v>
      </c>
      <c r="AY204" s="201">
        <v>0</v>
      </c>
      <c r="AZ204" s="201">
        <v>0</v>
      </c>
      <c r="BA204" s="201">
        <v>0</v>
      </c>
      <c r="BB204" s="201">
        <v>0</v>
      </c>
      <c r="BC204" s="201">
        <v>0</v>
      </c>
      <c r="BD204" s="201">
        <v>0</v>
      </c>
      <c r="BE204" s="201">
        <v>0</v>
      </c>
      <c r="BF204" s="241">
        <f t="shared" si="61"/>
        <v>0</v>
      </c>
      <c r="BG204" s="234"/>
      <c r="BH204" s="199"/>
    </row>
    <row r="205" spans="1:60" s="216" customFormat="1" ht="19.5" customHeight="1" hidden="1">
      <c r="A205" s="311"/>
      <c r="B205" s="204"/>
      <c r="C205" s="234"/>
      <c r="D205" s="215" t="s">
        <v>121</v>
      </c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01"/>
      <c r="X205" s="201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01">
        <v>0</v>
      </c>
      <c r="AX205" s="201">
        <v>0</v>
      </c>
      <c r="AY205" s="201">
        <v>0</v>
      </c>
      <c r="AZ205" s="201">
        <v>0</v>
      </c>
      <c r="BA205" s="201">
        <v>0</v>
      </c>
      <c r="BB205" s="201">
        <v>0</v>
      </c>
      <c r="BC205" s="201">
        <v>0</v>
      </c>
      <c r="BD205" s="201">
        <v>0</v>
      </c>
      <c r="BE205" s="201">
        <v>0</v>
      </c>
      <c r="BF205" s="242">
        <f t="shared" si="61"/>
        <v>0</v>
      </c>
      <c r="BG205" s="234"/>
      <c r="BH205" s="199"/>
    </row>
    <row r="206" spans="1:59" ht="19.5" customHeight="1" hidden="1">
      <c r="A206" s="311"/>
      <c r="B206" s="204" t="s">
        <v>184</v>
      </c>
      <c r="C206" s="226" t="str">
        <f>'[2]УП'!$B$20</f>
        <v>Кубановедение </v>
      </c>
      <c r="D206" s="201" t="s">
        <v>120</v>
      </c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>
        <v>0</v>
      </c>
      <c r="AX206" s="201">
        <v>0</v>
      </c>
      <c r="AY206" s="201">
        <v>0</v>
      </c>
      <c r="AZ206" s="201">
        <v>0</v>
      </c>
      <c r="BA206" s="201">
        <v>0</v>
      </c>
      <c r="BB206" s="201">
        <v>0</v>
      </c>
      <c r="BC206" s="201">
        <v>0</v>
      </c>
      <c r="BD206" s="201">
        <v>0</v>
      </c>
      <c r="BE206" s="201">
        <v>0</v>
      </c>
      <c r="BF206" s="241">
        <f t="shared" si="61"/>
        <v>0</v>
      </c>
      <c r="BG206" s="203" t="e">
        <f>'[1]УП'!I190</f>
        <v>#REF!</v>
      </c>
    </row>
    <row r="207" spans="1:59" s="216" customFormat="1" ht="19.5" customHeight="1" hidden="1">
      <c r="A207" s="311"/>
      <c r="B207" s="204"/>
      <c r="C207" s="234"/>
      <c r="D207" s="215" t="s">
        <v>121</v>
      </c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01">
        <v>0</v>
      </c>
      <c r="X207" s="201">
        <v>0</v>
      </c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01">
        <v>0</v>
      </c>
      <c r="AX207" s="201">
        <v>0</v>
      </c>
      <c r="AY207" s="201">
        <v>0</v>
      </c>
      <c r="AZ207" s="201">
        <v>0</v>
      </c>
      <c r="BA207" s="201">
        <v>0</v>
      </c>
      <c r="BB207" s="201">
        <v>0</v>
      </c>
      <c r="BC207" s="201">
        <v>0</v>
      </c>
      <c r="BD207" s="201">
        <v>0</v>
      </c>
      <c r="BE207" s="201">
        <v>0</v>
      </c>
      <c r="BF207" s="242">
        <f t="shared" si="61"/>
        <v>0</v>
      </c>
      <c r="BG207" s="203" t="e">
        <f>'[1]УП'!I191</f>
        <v>#REF!</v>
      </c>
    </row>
    <row r="208" spans="1:59" ht="16.5" customHeight="1" hidden="1">
      <c r="A208" s="311"/>
      <c r="B208" s="307" t="s">
        <v>137</v>
      </c>
      <c r="C208" s="307"/>
      <c r="D208" s="201"/>
      <c r="E208" s="201">
        <f>E176+E213</f>
        <v>0</v>
      </c>
      <c r="F208" s="201">
        <f aca="true" t="shared" si="62" ref="F208:AV208">F176+F213</f>
        <v>0</v>
      </c>
      <c r="G208" s="201">
        <f t="shared" si="62"/>
        <v>0</v>
      </c>
      <c r="H208" s="201">
        <f t="shared" si="62"/>
        <v>0</v>
      </c>
      <c r="I208" s="201">
        <f t="shared" si="62"/>
        <v>0</v>
      </c>
      <c r="J208" s="201">
        <f t="shared" si="62"/>
        <v>0</v>
      </c>
      <c r="K208" s="201">
        <f t="shared" si="62"/>
        <v>0</v>
      </c>
      <c r="L208" s="201">
        <f t="shared" si="62"/>
        <v>0</v>
      </c>
      <c r="M208" s="201">
        <f t="shared" si="62"/>
        <v>0</v>
      </c>
      <c r="N208" s="201">
        <f t="shared" si="62"/>
        <v>0</v>
      </c>
      <c r="O208" s="201">
        <f t="shared" si="62"/>
        <v>0</v>
      </c>
      <c r="P208" s="201">
        <f t="shared" si="62"/>
        <v>0</v>
      </c>
      <c r="Q208" s="201">
        <f t="shared" si="62"/>
        <v>0</v>
      </c>
      <c r="R208" s="201">
        <f t="shared" si="62"/>
        <v>0</v>
      </c>
      <c r="S208" s="201">
        <f t="shared" si="62"/>
        <v>0</v>
      </c>
      <c r="T208" s="201">
        <f t="shared" si="62"/>
        <v>0</v>
      </c>
      <c r="U208" s="201">
        <f t="shared" si="62"/>
        <v>0</v>
      </c>
      <c r="V208" s="201">
        <f t="shared" si="62"/>
        <v>0</v>
      </c>
      <c r="W208" s="201">
        <f t="shared" si="62"/>
        <v>0</v>
      </c>
      <c r="X208" s="201">
        <f t="shared" si="62"/>
        <v>0</v>
      </c>
      <c r="Y208" s="201">
        <f t="shared" si="62"/>
        <v>0</v>
      </c>
      <c r="Z208" s="201">
        <f t="shared" si="62"/>
        <v>0</v>
      </c>
      <c r="AA208" s="201">
        <f t="shared" si="62"/>
        <v>0</v>
      </c>
      <c r="AB208" s="201">
        <f t="shared" si="62"/>
        <v>0</v>
      </c>
      <c r="AC208" s="201">
        <f t="shared" si="62"/>
        <v>0</v>
      </c>
      <c r="AD208" s="201">
        <f t="shared" si="62"/>
        <v>0</v>
      </c>
      <c r="AE208" s="201">
        <f t="shared" si="62"/>
        <v>0</v>
      </c>
      <c r="AF208" s="201">
        <f t="shared" si="62"/>
        <v>0</v>
      </c>
      <c r="AG208" s="201">
        <f t="shared" si="62"/>
        <v>0</v>
      </c>
      <c r="AH208" s="201">
        <f t="shared" si="62"/>
        <v>0</v>
      </c>
      <c r="AI208" s="201">
        <f t="shared" si="62"/>
        <v>0</v>
      </c>
      <c r="AJ208" s="201">
        <f t="shared" si="62"/>
        <v>0</v>
      </c>
      <c r="AK208" s="201">
        <f t="shared" si="62"/>
        <v>0</v>
      </c>
      <c r="AL208" s="201">
        <f t="shared" si="62"/>
        <v>0</v>
      </c>
      <c r="AM208" s="201">
        <f t="shared" si="62"/>
        <v>0</v>
      </c>
      <c r="AN208" s="201">
        <f t="shared" si="62"/>
        <v>0</v>
      </c>
      <c r="AO208" s="201">
        <f t="shared" si="62"/>
        <v>0</v>
      </c>
      <c r="AP208" s="201">
        <f t="shared" si="62"/>
        <v>0</v>
      </c>
      <c r="AQ208" s="201">
        <f t="shared" si="62"/>
        <v>0</v>
      </c>
      <c r="AR208" s="201">
        <f t="shared" si="62"/>
        <v>0</v>
      </c>
      <c r="AS208" s="201">
        <f t="shared" si="62"/>
        <v>0</v>
      </c>
      <c r="AT208" s="201">
        <f t="shared" si="62"/>
        <v>0</v>
      </c>
      <c r="AU208" s="201">
        <f t="shared" si="62"/>
        <v>0</v>
      </c>
      <c r="AV208" s="201">
        <f t="shared" si="62"/>
        <v>0</v>
      </c>
      <c r="AW208" s="201">
        <f aca="true" t="shared" si="63" ref="AW208:BF208">AW176</f>
        <v>0</v>
      </c>
      <c r="AX208" s="201">
        <f t="shared" si="63"/>
        <v>0</v>
      </c>
      <c r="AY208" s="201">
        <f t="shared" si="63"/>
        <v>0</v>
      </c>
      <c r="AZ208" s="201">
        <f t="shared" si="63"/>
        <v>0</v>
      </c>
      <c r="BA208" s="201">
        <f t="shared" si="63"/>
        <v>0</v>
      </c>
      <c r="BB208" s="201">
        <f t="shared" si="63"/>
        <v>0</v>
      </c>
      <c r="BC208" s="201">
        <f t="shared" si="63"/>
        <v>0</v>
      </c>
      <c r="BD208" s="201">
        <f t="shared" si="63"/>
        <v>0</v>
      </c>
      <c r="BE208" s="201">
        <f t="shared" si="63"/>
        <v>0</v>
      </c>
      <c r="BF208" s="245">
        <f t="shared" si="63"/>
        <v>0</v>
      </c>
      <c r="BG208" s="203" t="e">
        <f>'[1]УП'!I192</f>
        <v>#REF!</v>
      </c>
    </row>
    <row r="209" spans="1:59" ht="15.75" customHeight="1" hidden="1">
      <c r="A209" s="311"/>
      <c r="B209" s="312" t="s">
        <v>138</v>
      </c>
      <c r="C209" s="312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45"/>
      <c r="BG209" s="203" t="e">
        <f>'[1]УП'!I193</f>
        <v>#REF!</v>
      </c>
    </row>
    <row r="210" spans="1:59" ht="32.25" customHeight="1" hidden="1">
      <c r="A210" s="311"/>
      <c r="B210" s="313" t="s">
        <v>139</v>
      </c>
      <c r="C210" s="313"/>
      <c r="D210" s="201"/>
      <c r="E210" s="201">
        <f>E177+E214</f>
        <v>0</v>
      </c>
      <c r="F210" s="201">
        <f aca="true" t="shared" si="64" ref="F210:AV210">F177+F214</f>
        <v>0</v>
      </c>
      <c r="G210" s="201">
        <f t="shared" si="64"/>
        <v>0</v>
      </c>
      <c r="H210" s="201">
        <f t="shared" si="64"/>
        <v>0</v>
      </c>
      <c r="I210" s="201">
        <f t="shared" si="64"/>
        <v>0</v>
      </c>
      <c r="J210" s="201">
        <f t="shared" si="64"/>
        <v>0</v>
      </c>
      <c r="K210" s="201">
        <f t="shared" si="64"/>
        <v>0</v>
      </c>
      <c r="L210" s="201">
        <f t="shared" si="64"/>
        <v>0</v>
      </c>
      <c r="M210" s="201">
        <f t="shared" si="64"/>
        <v>0</v>
      </c>
      <c r="N210" s="201">
        <f t="shared" si="64"/>
        <v>0</v>
      </c>
      <c r="O210" s="201">
        <f t="shared" si="64"/>
        <v>0</v>
      </c>
      <c r="P210" s="201">
        <f t="shared" si="64"/>
        <v>0</v>
      </c>
      <c r="Q210" s="201">
        <f t="shared" si="64"/>
        <v>0</v>
      </c>
      <c r="R210" s="201">
        <f t="shared" si="64"/>
        <v>0</v>
      </c>
      <c r="S210" s="201">
        <f t="shared" si="64"/>
        <v>0</v>
      </c>
      <c r="T210" s="201">
        <f t="shared" si="64"/>
        <v>0</v>
      </c>
      <c r="U210" s="201">
        <f t="shared" si="64"/>
        <v>0</v>
      </c>
      <c r="V210" s="201">
        <f t="shared" si="64"/>
        <v>0</v>
      </c>
      <c r="W210" s="201">
        <f t="shared" si="64"/>
        <v>0</v>
      </c>
      <c r="X210" s="201">
        <f t="shared" si="64"/>
        <v>0</v>
      </c>
      <c r="Y210" s="201">
        <f t="shared" si="64"/>
        <v>0</v>
      </c>
      <c r="Z210" s="201">
        <f t="shared" si="64"/>
        <v>0</v>
      </c>
      <c r="AA210" s="201">
        <f t="shared" si="64"/>
        <v>0</v>
      </c>
      <c r="AB210" s="201">
        <f t="shared" si="64"/>
        <v>0</v>
      </c>
      <c r="AC210" s="201">
        <f t="shared" si="64"/>
        <v>0</v>
      </c>
      <c r="AD210" s="201">
        <f t="shared" si="64"/>
        <v>0</v>
      </c>
      <c r="AE210" s="201">
        <f t="shared" si="64"/>
        <v>0</v>
      </c>
      <c r="AF210" s="201">
        <f t="shared" si="64"/>
        <v>0</v>
      </c>
      <c r="AG210" s="201">
        <f t="shared" si="64"/>
        <v>0</v>
      </c>
      <c r="AH210" s="201">
        <f t="shared" si="64"/>
        <v>0</v>
      </c>
      <c r="AI210" s="201">
        <f t="shared" si="64"/>
        <v>0</v>
      </c>
      <c r="AJ210" s="201">
        <f t="shared" si="64"/>
        <v>0</v>
      </c>
      <c r="AK210" s="201">
        <f t="shared" si="64"/>
        <v>0</v>
      </c>
      <c r="AL210" s="201">
        <f t="shared" si="64"/>
        <v>0</v>
      </c>
      <c r="AM210" s="201">
        <f t="shared" si="64"/>
        <v>0</v>
      </c>
      <c r="AN210" s="201">
        <f t="shared" si="64"/>
        <v>0</v>
      </c>
      <c r="AO210" s="201">
        <f t="shared" si="64"/>
        <v>0</v>
      </c>
      <c r="AP210" s="201">
        <f t="shared" si="64"/>
        <v>0</v>
      </c>
      <c r="AQ210" s="201">
        <f t="shared" si="64"/>
        <v>0</v>
      </c>
      <c r="AR210" s="201">
        <f t="shared" si="64"/>
        <v>0</v>
      </c>
      <c r="AS210" s="201">
        <f t="shared" si="64"/>
        <v>0</v>
      </c>
      <c r="AT210" s="201">
        <f t="shared" si="64"/>
        <v>0</v>
      </c>
      <c r="AU210" s="201">
        <f t="shared" si="64"/>
        <v>0</v>
      </c>
      <c r="AV210" s="201">
        <f t="shared" si="64"/>
        <v>0</v>
      </c>
      <c r="AW210" s="201">
        <f aca="true" t="shared" si="65" ref="AW210:BF210">AW177</f>
        <v>0</v>
      </c>
      <c r="AX210" s="201">
        <f t="shared" si="65"/>
        <v>0</v>
      </c>
      <c r="AY210" s="201">
        <f t="shared" si="65"/>
        <v>0</v>
      </c>
      <c r="AZ210" s="201">
        <f t="shared" si="65"/>
        <v>0</v>
      </c>
      <c r="BA210" s="201">
        <f t="shared" si="65"/>
        <v>0</v>
      </c>
      <c r="BB210" s="201">
        <f t="shared" si="65"/>
        <v>0</v>
      </c>
      <c r="BC210" s="201">
        <f t="shared" si="65"/>
        <v>0</v>
      </c>
      <c r="BD210" s="201">
        <f t="shared" si="65"/>
        <v>0</v>
      </c>
      <c r="BE210" s="201">
        <f t="shared" si="65"/>
        <v>0</v>
      </c>
      <c r="BF210" s="245">
        <f t="shared" si="65"/>
        <v>0</v>
      </c>
      <c r="BG210" s="203" t="e">
        <f>#REF!</f>
        <v>#REF!</v>
      </c>
    </row>
    <row r="211" spans="1:59" ht="16.5" customHeight="1" hidden="1">
      <c r="A211" s="311"/>
      <c r="B211" s="313" t="s">
        <v>140</v>
      </c>
      <c r="C211" s="313"/>
      <c r="D211" s="201"/>
      <c r="E211" s="201">
        <f>E208+E210</f>
        <v>0</v>
      </c>
      <c r="F211" s="201">
        <f aca="true" t="shared" si="66" ref="F211:BF211">F208+F210</f>
        <v>0</v>
      </c>
      <c r="G211" s="201">
        <f t="shared" si="66"/>
        <v>0</v>
      </c>
      <c r="H211" s="201">
        <f t="shared" si="66"/>
        <v>0</v>
      </c>
      <c r="I211" s="201">
        <f t="shared" si="66"/>
        <v>0</v>
      </c>
      <c r="J211" s="201">
        <f t="shared" si="66"/>
        <v>0</v>
      </c>
      <c r="K211" s="201">
        <f t="shared" si="66"/>
        <v>0</v>
      </c>
      <c r="L211" s="201">
        <f t="shared" si="66"/>
        <v>0</v>
      </c>
      <c r="M211" s="201">
        <f t="shared" si="66"/>
        <v>0</v>
      </c>
      <c r="N211" s="201">
        <f t="shared" si="66"/>
        <v>0</v>
      </c>
      <c r="O211" s="201">
        <f t="shared" si="66"/>
        <v>0</v>
      </c>
      <c r="P211" s="201">
        <f t="shared" si="66"/>
        <v>0</v>
      </c>
      <c r="Q211" s="201">
        <f t="shared" si="66"/>
        <v>0</v>
      </c>
      <c r="R211" s="201">
        <f t="shared" si="66"/>
        <v>0</v>
      </c>
      <c r="S211" s="201">
        <f t="shared" si="66"/>
        <v>0</v>
      </c>
      <c r="T211" s="201">
        <f t="shared" si="66"/>
        <v>0</v>
      </c>
      <c r="U211" s="201">
        <f t="shared" si="66"/>
        <v>0</v>
      </c>
      <c r="V211" s="201">
        <f t="shared" si="66"/>
        <v>0</v>
      </c>
      <c r="W211" s="201">
        <f t="shared" si="66"/>
        <v>0</v>
      </c>
      <c r="X211" s="201">
        <f t="shared" si="66"/>
        <v>0</v>
      </c>
      <c r="Y211" s="201">
        <f t="shared" si="66"/>
        <v>0</v>
      </c>
      <c r="Z211" s="201">
        <f t="shared" si="66"/>
        <v>0</v>
      </c>
      <c r="AA211" s="201">
        <f t="shared" si="66"/>
        <v>0</v>
      </c>
      <c r="AB211" s="201">
        <f t="shared" si="66"/>
        <v>0</v>
      </c>
      <c r="AC211" s="201">
        <f t="shared" si="66"/>
        <v>0</v>
      </c>
      <c r="AD211" s="201">
        <f t="shared" si="66"/>
        <v>0</v>
      </c>
      <c r="AE211" s="201">
        <f t="shared" si="66"/>
        <v>0</v>
      </c>
      <c r="AF211" s="201">
        <f t="shared" si="66"/>
        <v>0</v>
      </c>
      <c r="AG211" s="201">
        <f t="shared" si="66"/>
        <v>0</v>
      </c>
      <c r="AH211" s="201">
        <f t="shared" si="66"/>
        <v>0</v>
      </c>
      <c r="AI211" s="201">
        <f t="shared" si="66"/>
        <v>0</v>
      </c>
      <c r="AJ211" s="201">
        <f t="shared" si="66"/>
        <v>0</v>
      </c>
      <c r="AK211" s="201">
        <f t="shared" si="66"/>
        <v>0</v>
      </c>
      <c r="AL211" s="201">
        <f t="shared" si="66"/>
        <v>0</v>
      </c>
      <c r="AM211" s="201">
        <f t="shared" si="66"/>
        <v>0</v>
      </c>
      <c r="AN211" s="201">
        <f t="shared" si="66"/>
        <v>0</v>
      </c>
      <c r="AO211" s="201">
        <f t="shared" si="66"/>
        <v>0</v>
      </c>
      <c r="AP211" s="201">
        <f t="shared" si="66"/>
        <v>0</v>
      </c>
      <c r="AQ211" s="201">
        <f t="shared" si="66"/>
        <v>0</v>
      </c>
      <c r="AR211" s="201">
        <f t="shared" si="66"/>
        <v>0</v>
      </c>
      <c r="AS211" s="201">
        <f t="shared" si="66"/>
        <v>0</v>
      </c>
      <c r="AT211" s="201">
        <f t="shared" si="66"/>
        <v>0</v>
      </c>
      <c r="AU211" s="201">
        <f t="shared" si="66"/>
        <v>0</v>
      </c>
      <c r="AV211" s="201">
        <f t="shared" si="66"/>
        <v>0</v>
      </c>
      <c r="AW211" s="201">
        <f t="shared" si="66"/>
        <v>0</v>
      </c>
      <c r="AX211" s="201">
        <f t="shared" si="66"/>
        <v>0</v>
      </c>
      <c r="AY211" s="201">
        <f t="shared" si="66"/>
        <v>0</v>
      </c>
      <c r="AZ211" s="201">
        <f t="shared" si="66"/>
        <v>0</v>
      </c>
      <c r="BA211" s="201">
        <f t="shared" si="66"/>
        <v>0</v>
      </c>
      <c r="BB211" s="201">
        <f t="shared" si="66"/>
        <v>0</v>
      </c>
      <c r="BC211" s="201">
        <f t="shared" si="66"/>
        <v>0</v>
      </c>
      <c r="BD211" s="201">
        <f t="shared" si="66"/>
        <v>0</v>
      </c>
      <c r="BE211" s="201">
        <f t="shared" si="66"/>
        <v>0</v>
      </c>
      <c r="BF211" s="245">
        <f t="shared" si="66"/>
        <v>0</v>
      </c>
      <c r="BG211" s="203" t="e">
        <f>'[1]УП'!I195</f>
        <v>#REF!</v>
      </c>
    </row>
    <row r="212" spans="1:59" ht="12.75" hidden="1">
      <c r="A212" s="246"/>
      <c r="B212" s="203"/>
      <c r="C212" s="203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2"/>
      <c r="BC212" s="222"/>
      <c r="BD212" s="222"/>
      <c r="BE212" s="222"/>
      <c r="BF212" s="241"/>
      <c r="BG212" s="203"/>
    </row>
    <row r="213" spans="1:59" ht="12.75" hidden="1">
      <c r="A213" s="247"/>
      <c r="B213" s="220" t="s">
        <v>130</v>
      </c>
      <c r="C213" s="220" t="s">
        <v>131</v>
      </c>
      <c r="D213" s="201" t="s">
        <v>120</v>
      </c>
      <c r="E213" s="201">
        <f>E227+E229+E235+E239</f>
        <v>0</v>
      </c>
      <c r="F213" s="201">
        <f aca="true" t="shared" si="67" ref="F213:BF213">F227+F229+F235+F239</f>
        <v>0</v>
      </c>
      <c r="G213" s="201">
        <f t="shared" si="67"/>
        <v>0</v>
      </c>
      <c r="H213" s="201">
        <f t="shared" si="67"/>
        <v>0</v>
      </c>
      <c r="I213" s="201">
        <f t="shared" si="67"/>
        <v>0</v>
      </c>
      <c r="J213" s="201">
        <f t="shared" si="67"/>
        <v>0</v>
      </c>
      <c r="K213" s="201">
        <f t="shared" si="67"/>
        <v>0</v>
      </c>
      <c r="L213" s="201">
        <f t="shared" si="67"/>
        <v>0</v>
      </c>
      <c r="M213" s="201">
        <f t="shared" si="67"/>
        <v>0</v>
      </c>
      <c r="N213" s="201">
        <f t="shared" si="67"/>
        <v>0</v>
      </c>
      <c r="O213" s="201">
        <f t="shared" si="67"/>
        <v>0</v>
      </c>
      <c r="P213" s="201">
        <f t="shared" si="67"/>
        <v>0</v>
      </c>
      <c r="Q213" s="201">
        <f t="shared" si="67"/>
        <v>0</v>
      </c>
      <c r="R213" s="201">
        <f t="shared" si="67"/>
        <v>0</v>
      </c>
      <c r="S213" s="201">
        <f t="shared" si="67"/>
        <v>0</v>
      </c>
      <c r="T213" s="201">
        <f t="shared" si="67"/>
        <v>0</v>
      </c>
      <c r="U213" s="201">
        <f t="shared" si="67"/>
        <v>0</v>
      </c>
      <c r="V213" s="201">
        <f t="shared" si="67"/>
        <v>0</v>
      </c>
      <c r="W213" s="201">
        <f t="shared" si="67"/>
        <v>0</v>
      </c>
      <c r="X213" s="201">
        <f t="shared" si="67"/>
        <v>0</v>
      </c>
      <c r="Y213" s="201">
        <f t="shared" si="67"/>
        <v>0</v>
      </c>
      <c r="Z213" s="201">
        <f t="shared" si="67"/>
        <v>0</v>
      </c>
      <c r="AA213" s="201">
        <f t="shared" si="67"/>
        <v>0</v>
      </c>
      <c r="AB213" s="201">
        <f t="shared" si="67"/>
        <v>0</v>
      </c>
      <c r="AC213" s="201">
        <f t="shared" si="67"/>
        <v>0</v>
      </c>
      <c r="AD213" s="201">
        <f t="shared" si="67"/>
        <v>0</v>
      </c>
      <c r="AE213" s="201">
        <f t="shared" si="67"/>
        <v>0</v>
      </c>
      <c r="AF213" s="201">
        <f t="shared" si="67"/>
        <v>0</v>
      </c>
      <c r="AG213" s="201">
        <f t="shared" si="67"/>
        <v>0</v>
      </c>
      <c r="AH213" s="201">
        <f t="shared" si="67"/>
        <v>0</v>
      </c>
      <c r="AI213" s="201">
        <f t="shared" si="67"/>
        <v>0</v>
      </c>
      <c r="AJ213" s="201">
        <f t="shared" si="67"/>
        <v>0</v>
      </c>
      <c r="AK213" s="201">
        <f t="shared" si="67"/>
        <v>0</v>
      </c>
      <c r="AL213" s="201">
        <f t="shared" si="67"/>
        <v>0</v>
      </c>
      <c r="AM213" s="201">
        <f t="shared" si="67"/>
        <v>0</v>
      </c>
      <c r="AN213" s="201">
        <f t="shared" si="67"/>
        <v>0</v>
      </c>
      <c r="AO213" s="201">
        <f t="shared" si="67"/>
        <v>0</v>
      </c>
      <c r="AP213" s="201">
        <f t="shared" si="67"/>
        <v>0</v>
      </c>
      <c r="AQ213" s="201">
        <f t="shared" si="67"/>
        <v>0</v>
      </c>
      <c r="AR213" s="201">
        <f t="shared" si="67"/>
        <v>0</v>
      </c>
      <c r="AS213" s="201">
        <f t="shared" si="67"/>
        <v>0</v>
      </c>
      <c r="AT213" s="201">
        <f t="shared" si="67"/>
        <v>0</v>
      </c>
      <c r="AU213" s="201">
        <f t="shared" si="67"/>
        <v>0</v>
      </c>
      <c r="AV213" s="201">
        <f t="shared" si="67"/>
        <v>0</v>
      </c>
      <c r="AW213" s="201">
        <f t="shared" si="67"/>
        <v>0</v>
      </c>
      <c r="AX213" s="201">
        <f t="shared" si="67"/>
        <v>0</v>
      </c>
      <c r="AY213" s="201">
        <f t="shared" si="67"/>
        <v>0</v>
      </c>
      <c r="AZ213" s="201">
        <f t="shared" si="67"/>
        <v>0</v>
      </c>
      <c r="BA213" s="201">
        <f t="shared" si="67"/>
        <v>0</v>
      </c>
      <c r="BB213" s="201">
        <f t="shared" si="67"/>
        <v>0</v>
      </c>
      <c r="BC213" s="201">
        <f t="shared" si="67"/>
        <v>0</v>
      </c>
      <c r="BD213" s="201">
        <f t="shared" si="67"/>
        <v>0</v>
      </c>
      <c r="BE213" s="201">
        <f t="shared" si="67"/>
        <v>0</v>
      </c>
      <c r="BF213" s="245">
        <f t="shared" si="67"/>
        <v>0</v>
      </c>
      <c r="BG213" s="203"/>
    </row>
    <row r="214" spans="1:59" ht="12.75" hidden="1">
      <c r="A214" s="247"/>
      <c r="B214" s="220"/>
      <c r="C214" s="224" t="s">
        <v>132</v>
      </c>
      <c r="D214" s="215" t="s">
        <v>121</v>
      </c>
      <c r="E214" s="201">
        <f aca="true" t="shared" si="68" ref="E214:BF214">E216+E218+E220+E222+E224+E226+E268</f>
        <v>0</v>
      </c>
      <c r="F214" s="201">
        <f t="shared" si="68"/>
        <v>0</v>
      </c>
      <c r="G214" s="201">
        <f t="shared" si="68"/>
        <v>0</v>
      </c>
      <c r="H214" s="201">
        <f t="shared" si="68"/>
        <v>0</v>
      </c>
      <c r="I214" s="201">
        <f t="shared" si="68"/>
        <v>0</v>
      </c>
      <c r="J214" s="201">
        <f t="shared" si="68"/>
        <v>0</v>
      </c>
      <c r="K214" s="201">
        <f t="shared" si="68"/>
        <v>0</v>
      </c>
      <c r="L214" s="201">
        <f t="shared" si="68"/>
        <v>0</v>
      </c>
      <c r="M214" s="201">
        <f t="shared" si="68"/>
        <v>0</v>
      </c>
      <c r="N214" s="201">
        <f t="shared" si="68"/>
        <v>0</v>
      </c>
      <c r="O214" s="201">
        <f t="shared" si="68"/>
        <v>0</v>
      </c>
      <c r="P214" s="201">
        <f t="shared" si="68"/>
        <v>0</v>
      </c>
      <c r="Q214" s="201">
        <f t="shared" si="68"/>
        <v>0</v>
      </c>
      <c r="R214" s="201">
        <f t="shared" si="68"/>
        <v>0</v>
      </c>
      <c r="S214" s="201">
        <f t="shared" si="68"/>
        <v>0</v>
      </c>
      <c r="T214" s="201">
        <f t="shared" si="68"/>
        <v>0</v>
      </c>
      <c r="U214" s="201">
        <f t="shared" si="68"/>
        <v>0</v>
      </c>
      <c r="V214" s="201">
        <f t="shared" si="68"/>
        <v>0</v>
      </c>
      <c r="W214" s="201">
        <f t="shared" si="68"/>
        <v>0</v>
      </c>
      <c r="X214" s="201">
        <f t="shared" si="68"/>
        <v>0</v>
      </c>
      <c r="Y214" s="201">
        <f t="shared" si="68"/>
        <v>0</v>
      </c>
      <c r="Z214" s="201">
        <f t="shared" si="68"/>
        <v>0</v>
      </c>
      <c r="AA214" s="201">
        <f t="shared" si="68"/>
        <v>0</v>
      </c>
      <c r="AB214" s="201">
        <f t="shared" si="68"/>
        <v>0</v>
      </c>
      <c r="AC214" s="201">
        <f t="shared" si="68"/>
        <v>0</v>
      </c>
      <c r="AD214" s="201">
        <f t="shared" si="68"/>
        <v>0</v>
      </c>
      <c r="AE214" s="201">
        <f t="shared" si="68"/>
        <v>0</v>
      </c>
      <c r="AF214" s="201">
        <f t="shared" si="68"/>
        <v>0</v>
      </c>
      <c r="AG214" s="201">
        <f t="shared" si="68"/>
        <v>0</v>
      </c>
      <c r="AH214" s="201">
        <f t="shared" si="68"/>
        <v>0</v>
      </c>
      <c r="AI214" s="201">
        <f t="shared" si="68"/>
        <v>0</v>
      </c>
      <c r="AJ214" s="201">
        <f t="shared" si="68"/>
        <v>0</v>
      </c>
      <c r="AK214" s="201">
        <f t="shared" si="68"/>
        <v>0</v>
      </c>
      <c r="AL214" s="201">
        <f t="shared" si="68"/>
        <v>0</v>
      </c>
      <c r="AM214" s="201">
        <f t="shared" si="68"/>
        <v>0</v>
      </c>
      <c r="AN214" s="201">
        <f t="shared" si="68"/>
        <v>0</v>
      </c>
      <c r="AO214" s="201">
        <f t="shared" si="68"/>
        <v>0</v>
      </c>
      <c r="AP214" s="201">
        <f t="shared" si="68"/>
        <v>0</v>
      </c>
      <c r="AQ214" s="201">
        <f t="shared" si="68"/>
        <v>0</v>
      </c>
      <c r="AR214" s="201">
        <f t="shared" si="68"/>
        <v>0</v>
      </c>
      <c r="AS214" s="201">
        <f t="shared" si="68"/>
        <v>0</v>
      </c>
      <c r="AT214" s="201">
        <f t="shared" si="68"/>
        <v>0</v>
      </c>
      <c r="AU214" s="201">
        <f t="shared" si="68"/>
        <v>0</v>
      </c>
      <c r="AV214" s="201">
        <f t="shared" si="68"/>
        <v>0</v>
      </c>
      <c r="AW214" s="201">
        <f t="shared" si="68"/>
        <v>0</v>
      </c>
      <c r="AX214" s="201">
        <f t="shared" si="68"/>
        <v>0</v>
      </c>
      <c r="AY214" s="201">
        <f t="shared" si="68"/>
        <v>0</v>
      </c>
      <c r="AZ214" s="201">
        <f t="shared" si="68"/>
        <v>0</v>
      </c>
      <c r="BA214" s="201">
        <f t="shared" si="68"/>
        <v>0</v>
      </c>
      <c r="BB214" s="201">
        <f t="shared" si="68"/>
        <v>0</v>
      </c>
      <c r="BC214" s="201">
        <f t="shared" si="68"/>
        <v>0</v>
      </c>
      <c r="BD214" s="201">
        <f t="shared" si="68"/>
        <v>0</v>
      </c>
      <c r="BE214" s="201">
        <f t="shared" si="68"/>
        <v>0</v>
      </c>
      <c r="BF214" s="245">
        <f t="shared" si="68"/>
        <v>0</v>
      </c>
      <c r="BG214" s="203"/>
    </row>
    <row r="215" spans="1:59" ht="12.75" hidden="1">
      <c r="A215" s="247"/>
      <c r="B215" s="204" t="s">
        <v>133</v>
      </c>
      <c r="C215" s="205" t="s">
        <v>262</v>
      </c>
      <c r="D215" s="201" t="s">
        <v>120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>
        <v>0</v>
      </c>
      <c r="AX215" s="201">
        <v>0</v>
      </c>
      <c r="AY215" s="201">
        <v>0</v>
      </c>
      <c r="AZ215" s="201">
        <v>0</v>
      </c>
      <c r="BA215" s="201">
        <v>0</v>
      </c>
      <c r="BB215" s="201">
        <v>0</v>
      </c>
      <c r="BC215" s="201">
        <v>0</v>
      </c>
      <c r="BD215" s="201">
        <v>0</v>
      </c>
      <c r="BE215" s="201">
        <v>0</v>
      </c>
      <c r="BF215" s="241">
        <f aca="true" t="shared" si="69" ref="BF215:BF239">SUM(E215:BE215)</f>
        <v>0</v>
      </c>
      <c r="BG215" s="203" t="e">
        <f>'[4]УП (2)'!I198</f>
        <v>#REF!</v>
      </c>
    </row>
    <row r="216" spans="1:59" ht="12.75" hidden="1">
      <c r="A216" s="247"/>
      <c r="B216" s="204"/>
      <c r="C216" s="203"/>
      <c r="D216" s="215" t="s">
        <v>121</v>
      </c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41">
        <f t="shared" si="69"/>
        <v>0</v>
      </c>
      <c r="BG216" s="203"/>
    </row>
    <row r="217" spans="1:59" ht="12.75" hidden="1">
      <c r="A217" s="247"/>
      <c r="B217" s="204" t="s">
        <v>143</v>
      </c>
      <c r="C217" s="208" t="s">
        <v>263</v>
      </c>
      <c r="D217" s="201" t="s">
        <v>120</v>
      </c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>
        <v>0</v>
      </c>
      <c r="AX217" s="201">
        <v>0</v>
      </c>
      <c r="AY217" s="201">
        <v>0</v>
      </c>
      <c r="AZ217" s="201">
        <v>0</v>
      </c>
      <c r="BA217" s="201">
        <v>0</v>
      </c>
      <c r="BB217" s="201">
        <v>0</v>
      </c>
      <c r="BC217" s="201">
        <v>0</v>
      </c>
      <c r="BD217" s="201">
        <v>0</v>
      </c>
      <c r="BE217" s="201">
        <v>0</v>
      </c>
      <c r="BF217" s="242">
        <f t="shared" si="69"/>
        <v>0</v>
      </c>
      <c r="BG217" s="203"/>
    </row>
    <row r="218" spans="1:59" ht="12.75" hidden="1">
      <c r="A218" s="247"/>
      <c r="B218" s="203"/>
      <c r="C218" s="203"/>
      <c r="D218" s="215" t="s">
        <v>121</v>
      </c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>
        <v>0</v>
      </c>
      <c r="AX218" s="201">
        <v>0</v>
      </c>
      <c r="AY218" s="201">
        <v>0</v>
      </c>
      <c r="AZ218" s="201">
        <v>0</v>
      </c>
      <c r="BA218" s="201">
        <v>0</v>
      </c>
      <c r="BB218" s="201">
        <v>0</v>
      </c>
      <c r="BC218" s="201">
        <v>0</v>
      </c>
      <c r="BD218" s="201">
        <v>0</v>
      </c>
      <c r="BE218" s="201">
        <v>0</v>
      </c>
      <c r="BF218" s="241">
        <f t="shared" si="69"/>
        <v>0</v>
      </c>
      <c r="BG218" s="203" t="e">
        <f>'[4]УП (2)'!I199</f>
        <v>#REF!</v>
      </c>
    </row>
    <row r="219" spans="1:59" ht="12.75" hidden="1">
      <c r="A219" s="247"/>
      <c r="B219" s="204" t="s">
        <v>144</v>
      </c>
      <c r="C219" s="205" t="s">
        <v>264</v>
      </c>
      <c r="D219" s="201" t="s">
        <v>120</v>
      </c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>
        <v>0</v>
      </c>
      <c r="AX219" s="201">
        <v>0</v>
      </c>
      <c r="AY219" s="201">
        <v>0</v>
      </c>
      <c r="AZ219" s="201">
        <v>0</v>
      </c>
      <c r="BA219" s="201">
        <v>0</v>
      </c>
      <c r="BB219" s="201">
        <v>0</v>
      </c>
      <c r="BC219" s="201">
        <v>0</v>
      </c>
      <c r="BD219" s="201">
        <v>0</v>
      </c>
      <c r="BE219" s="201">
        <v>0</v>
      </c>
      <c r="BF219" s="242">
        <f t="shared" si="69"/>
        <v>0</v>
      </c>
      <c r="BG219" s="203"/>
    </row>
    <row r="220" spans="1:59" ht="12.75" hidden="1">
      <c r="A220" s="247"/>
      <c r="B220" s="203"/>
      <c r="C220" s="203"/>
      <c r="D220" s="215" t="s">
        <v>121</v>
      </c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>
        <v>0</v>
      </c>
      <c r="AX220" s="201">
        <v>0</v>
      </c>
      <c r="AY220" s="201">
        <v>0</v>
      </c>
      <c r="AZ220" s="201">
        <v>0</v>
      </c>
      <c r="BA220" s="201">
        <v>0</v>
      </c>
      <c r="BB220" s="201">
        <v>0</v>
      </c>
      <c r="BC220" s="201">
        <v>0</v>
      </c>
      <c r="BD220" s="201">
        <v>0</v>
      </c>
      <c r="BE220" s="201">
        <v>0</v>
      </c>
      <c r="BF220" s="241">
        <f t="shared" si="69"/>
        <v>0</v>
      </c>
      <c r="BG220" s="203" t="e">
        <f>'[4]УП (2)'!I200</f>
        <v>#REF!</v>
      </c>
    </row>
    <row r="221" spans="1:59" ht="12.75" hidden="1">
      <c r="A221" s="247"/>
      <c r="B221" s="226" t="s">
        <v>145</v>
      </c>
      <c r="C221" s="233" t="s">
        <v>265</v>
      </c>
      <c r="D221" s="201" t="s">
        <v>120</v>
      </c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>
        <v>0</v>
      </c>
      <c r="AX221" s="201">
        <v>0</v>
      </c>
      <c r="AY221" s="201">
        <v>0</v>
      </c>
      <c r="AZ221" s="201">
        <v>0</v>
      </c>
      <c r="BA221" s="201">
        <v>0</v>
      </c>
      <c r="BB221" s="201">
        <v>0</v>
      </c>
      <c r="BC221" s="201">
        <v>0</v>
      </c>
      <c r="BD221" s="201">
        <v>0</v>
      </c>
      <c r="BE221" s="201">
        <v>0</v>
      </c>
      <c r="BF221" s="242">
        <f t="shared" si="69"/>
        <v>0</v>
      </c>
      <c r="BG221" s="203"/>
    </row>
    <row r="222" spans="1:59" ht="12.75" hidden="1">
      <c r="A222" s="247"/>
      <c r="B222" s="203"/>
      <c r="C222" s="203"/>
      <c r="D222" s="215" t="s">
        <v>121</v>
      </c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>
        <v>0</v>
      </c>
      <c r="AX222" s="201">
        <v>0</v>
      </c>
      <c r="AY222" s="201">
        <v>0</v>
      </c>
      <c r="AZ222" s="201">
        <v>0</v>
      </c>
      <c r="BA222" s="201">
        <v>0</v>
      </c>
      <c r="BB222" s="201">
        <v>0</v>
      </c>
      <c r="BC222" s="201">
        <v>0</v>
      </c>
      <c r="BD222" s="201">
        <v>0</v>
      </c>
      <c r="BE222" s="201">
        <v>0</v>
      </c>
      <c r="BF222" s="241">
        <f t="shared" si="69"/>
        <v>0</v>
      </c>
      <c r="BG222" s="203" t="e">
        <f>'[4]УП (2)'!I201</f>
        <v>#REF!</v>
      </c>
    </row>
    <row r="223" spans="1:59" ht="12.75" hidden="1">
      <c r="A223" s="247"/>
      <c r="B223" s="204" t="s">
        <v>146</v>
      </c>
      <c r="C223" s="205" t="s">
        <v>266</v>
      </c>
      <c r="D223" s="201" t="s">
        <v>120</v>
      </c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>
        <v>0</v>
      </c>
      <c r="AX223" s="201">
        <v>0</v>
      </c>
      <c r="AY223" s="201">
        <v>0</v>
      </c>
      <c r="AZ223" s="201">
        <v>0</v>
      </c>
      <c r="BA223" s="201">
        <v>0</v>
      </c>
      <c r="BB223" s="201">
        <v>0</v>
      </c>
      <c r="BC223" s="201">
        <v>0</v>
      </c>
      <c r="BD223" s="201">
        <v>0</v>
      </c>
      <c r="BE223" s="201">
        <v>0</v>
      </c>
      <c r="BF223" s="242">
        <f t="shared" si="69"/>
        <v>0</v>
      </c>
      <c r="BG223" s="203"/>
    </row>
    <row r="224" spans="1:59" ht="12.75" hidden="1">
      <c r="A224" s="247"/>
      <c r="B224" s="220"/>
      <c r="C224" s="203"/>
      <c r="D224" s="215" t="s">
        <v>121</v>
      </c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>
        <v>0</v>
      </c>
      <c r="AX224" s="201">
        <v>0</v>
      </c>
      <c r="AY224" s="201">
        <v>0</v>
      </c>
      <c r="AZ224" s="201">
        <v>0</v>
      </c>
      <c r="BA224" s="201">
        <v>0</v>
      </c>
      <c r="BB224" s="201">
        <v>0</v>
      </c>
      <c r="BC224" s="201">
        <v>0</v>
      </c>
      <c r="BD224" s="201">
        <v>0</v>
      </c>
      <c r="BE224" s="201">
        <v>0</v>
      </c>
      <c r="BF224" s="241">
        <f t="shared" si="69"/>
        <v>0</v>
      </c>
      <c r="BG224" s="203"/>
    </row>
    <row r="225" spans="1:59" ht="12.75" hidden="1">
      <c r="A225" s="247"/>
      <c r="B225" s="204" t="s">
        <v>147</v>
      </c>
      <c r="C225" s="205" t="s">
        <v>267</v>
      </c>
      <c r="D225" s="201" t="s">
        <v>120</v>
      </c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>
        <v>0</v>
      </c>
      <c r="AX225" s="201">
        <v>0</v>
      </c>
      <c r="AY225" s="201">
        <v>0</v>
      </c>
      <c r="AZ225" s="201">
        <v>0</v>
      </c>
      <c r="BA225" s="201">
        <v>0</v>
      </c>
      <c r="BB225" s="201">
        <v>0</v>
      </c>
      <c r="BC225" s="201">
        <v>0</v>
      </c>
      <c r="BD225" s="201">
        <v>0</v>
      </c>
      <c r="BE225" s="201">
        <v>0</v>
      </c>
      <c r="BF225" s="242">
        <f t="shared" si="69"/>
        <v>0</v>
      </c>
      <c r="BG225" s="203"/>
    </row>
    <row r="226" spans="1:59" ht="12.75" hidden="1">
      <c r="A226" s="247"/>
      <c r="B226" s="220"/>
      <c r="C226" s="203"/>
      <c r="D226" s="215" t="s">
        <v>121</v>
      </c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41">
        <f t="shared" si="69"/>
        <v>0</v>
      </c>
      <c r="BG226" s="203"/>
    </row>
    <row r="227" spans="1:59" ht="12.75" hidden="1">
      <c r="A227" s="247"/>
      <c r="B227" s="204" t="s">
        <v>133</v>
      </c>
      <c r="C227" s="225" t="s">
        <v>173</v>
      </c>
      <c r="D227" s="201" t="s">
        <v>120</v>
      </c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>
        <v>0</v>
      </c>
      <c r="AX227" s="201">
        <v>0</v>
      </c>
      <c r="AY227" s="201">
        <v>0</v>
      </c>
      <c r="AZ227" s="201">
        <v>0</v>
      </c>
      <c r="BA227" s="201">
        <v>0</v>
      </c>
      <c r="BB227" s="201">
        <v>0</v>
      </c>
      <c r="BC227" s="201">
        <v>0</v>
      </c>
      <c r="BD227" s="201">
        <v>0</v>
      </c>
      <c r="BE227" s="201">
        <v>0</v>
      </c>
      <c r="BF227" s="241">
        <f t="shared" si="69"/>
        <v>0</v>
      </c>
      <c r="BG227" s="203" t="e">
        <f>'[4]УП (2)'!I210</f>
        <v>#REF!</v>
      </c>
    </row>
    <row r="228" spans="1:59" ht="12.75" hidden="1">
      <c r="A228" s="247"/>
      <c r="B228" s="204"/>
      <c r="C228" s="225"/>
      <c r="D228" s="215" t="s">
        <v>121</v>
      </c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41">
        <f t="shared" si="69"/>
        <v>0</v>
      </c>
      <c r="BG228" s="203"/>
    </row>
    <row r="229" spans="1:59" ht="12.75" hidden="1">
      <c r="A229" s="247"/>
      <c r="B229" s="204" t="s">
        <v>143</v>
      </c>
      <c r="C229" s="225" t="s">
        <v>85</v>
      </c>
      <c r="D229" s="201" t="s">
        <v>120</v>
      </c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>
        <v>0</v>
      </c>
      <c r="AX229" s="201">
        <v>0</v>
      </c>
      <c r="AY229" s="201">
        <v>0</v>
      </c>
      <c r="AZ229" s="201">
        <v>0</v>
      </c>
      <c r="BA229" s="201">
        <v>0</v>
      </c>
      <c r="BB229" s="201">
        <v>0</v>
      </c>
      <c r="BC229" s="201">
        <v>0</v>
      </c>
      <c r="BD229" s="201">
        <v>0</v>
      </c>
      <c r="BE229" s="201">
        <v>0</v>
      </c>
      <c r="BF229" s="242">
        <f t="shared" si="69"/>
        <v>0</v>
      </c>
      <c r="BG229" s="203"/>
    </row>
    <row r="230" spans="1:59" ht="12.75" hidden="1">
      <c r="A230" s="247"/>
      <c r="B230" s="203"/>
      <c r="C230" s="203"/>
      <c r="D230" s="215" t="s">
        <v>121</v>
      </c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>
        <v>0</v>
      </c>
      <c r="AX230" s="201">
        <v>0</v>
      </c>
      <c r="AY230" s="201">
        <v>0</v>
      </c>
      <c r="AZ230" s="201">
        <v>0</v>
      </c>
      <c r="BA230" s="201">
        <v>0</v>
      </c>
      <c r="BB230" s="201">
        <v>0</v>
      </c>
      <c r="BC230" s="201">
        <v>0</v>
      </c>
      <c r="BD230" s="201">
        <v>0</v>
      </c>
      <c r="BE230" s="201">
        <v>0</v>
      </c>
      <c r="BF230" s="241">
        <f t="shared" si="69"/>
        <v>0</v>
      </c>
      <c r="BG230" s="203" t="e">
        <f>'[4]УП (2)'!I211</f>
        <v>#REF!</v>
      </c>
    </row>
    <row r="231" spans="1:59" ht="12.75" hidden="1">
      <c r="A231" s="247"/>
      <c r="B231" s="204" t="s">
        <v>144</v>
      </c>
      <c r="C231" s="225" t="s">
        <v>174</v>
      </c>
      <c r="D231" s="201" t="s">
        <v>120</v>
      </c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>
        <v>0</v>
      </c>
      <c r="BA231" s="201">
        <v>0</v>
      </c>
      <c r="BB231" s="201">
        <v>0</v>
      </c>
      <c r="BC231" s="201">
        <v>0</v>
      </c>
      <c r="BD231" s="201">
        <v>0</v>
      </c>
      <c r="BE231" s="201">
        <v>0</v>
      </c>
      <c r="BF231" s="242">
        <f t="shared" si="69"/>
        <v>0</v>
      </c>
      <c r="BG231" s="203"/>
    </row>
    <row r="232" spans="1:59" ht="12.75" hidden="1">
      <c r="A232" s="247"/>
      <c r="B232" s="203"/>
      <c r="C232" s="203"/>
      <c r="D232" s="215" t="s">
        <v>121</v>
      </c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>
        <v>0</v>
      </c>
      <c r="BA232" s="201">
        <v>0</v>
      </c>
      <c r="BB232" s="201">
        <v>0</v>
      </c>
      <c r="BC232" s="201">
        <v>0</v>
      </c>
      <c r="BD232" s="201">
        <v>0</v>
      </c>
      <c r="BE232" s="201">
        <v>0</v>
      </c>
      <c r="BF232" s="241">
        <f t="shared" si="69"/>
        <v>0</v>
      </c>
      <c r="BG232" s="203" t="e">
        <f>'[4]УП (2)'!I212</f>
        <v>#REF!</v>
      </c>
    </row>
    <row r="233" spans="1:59" ht="12.75" hidden="1">
      <c r="A233" s="247"/>
      <c r="B233" s="226" t="s">
        <v>145</v>
      </c>
      <c r="C233" s="225" t="s">
        <v>175</v>
      </c>
      <c r="D233" s="201" t="s">
        <v>120</v>
      </c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>
        <v>0</v>
      </c>
      <c r="BB233" s="201">
        <v>0</v>
      </c>
      <c r="BC233" s="201">
        <v>0</v>
      </c>
      <c r="BD233" s="201">
        <v>0</v>
      </c>
      <c r="BE233" s="201">
        <v>0</v>
      </c>
      <c r="BF233" s="242">
        <f t="shared" si="69"/>
        <v>0</v>
      </c>
      <c r="BG233" s="203"/>
    </row>
    <row r="234" spans="1:59" ht="12.75" hidden="1">
      <c r="A234" s="247"/>
      <c r="B234" s="203"/>
      <c r="C234" s="203"/>
      <c r="D234" s="215" t="s">
        <v>121</v>
      </c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41">
        <f t="shared" si="69"/>
        <v>0</v>
      </c>
      <c r="BG234" s="203" t="e">
        <f>'[4]УП (2)'!I213</f>
        <v>#REF!</v>
      </c>
    </row>
    <row r="235" spans="1:59" ht="12.75" hidden="1">
      <c r="A235" s="247"/>
      <c r="B235" s="204" t="s">
        <v>146</v>
      </c>
      <c r="C235" s="225" t="s">
        <v>84</v>
      </c>
      <c r="D235" s="201" t="s">
        <v>120</v>
      </c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42">
        <f t="shared" si="69"/>
        <v>0</v>
      </c>
      <c r="BG235" s="203"/>
    </row>
    <row r="236" spans="1:59" ht="12.75" hidden="1">
      <c r="A236" s="247"/>
      <c r="B236" s="220"/>
      <c r="C236" s="225"/>
      <c r="D236" s="215" t="s">
        <v>121</v>
      </c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>
        <v>0</v>
      </c>
      <c r="AX236" s="201">
        <v>0</v>
      </c>
      <c r="AY236" s="201">
        <v>0</v>
      </c>
      <c r="AZ236" s="201">
        <v>0</v>
      </c>
      <c r="BA236" s="201">
        <v>0</v>
      </c>
      <c r="BB236" s="201">
        <v>0</v>
      </c>
      <c r="BC236" s="201">
        <v>0</v>
      </c>
      <c r="BD236" s="201">
        <v>0</v>
      </c>
      <c r="BE236" s="201">
        <v>0</v>
      </c>
      <c r="BF236" s="241">
        <f t="shared" si="69"/>
        <v>0</v>
      </c>
      <c r="BG236" s="203"/>
    </row>
    <row r="237" spans="1:59" ht="12.75" hidden="1">
      <c r="A237" s="247"/>
      <c r="B237" s="204" t="s">
        <v>147</v>
      </c>
      <c r="C237" s="225" t="s">
        <v>257</v>
      </c>
      <c r="D237" s="201" t="s">
        <v>120</v>
      </c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>
        <v>0</v>
      </c>
      <c r="AX237" s="201">
        <v>0</v>
      </c>
      <c r="AY237" s="201">
        <v>0</v>
      </c>
      <c r="AZ237" s="201">
        <v>0</v>
      </c>
      <c r="BA237" s="201">
        <v>0</v>
      </c>
      <c r="BB237" s="201">
        <v>0</v>
      </c>
      <c r="BC237" s="201">
        <v>0</v>
      </c>
      <c r="BD237" s="201">
        <v>0</v>
      </c>
      <c r="BE237" s="201">
        <v>0</v>
      </c>
      <c r="BF237" s="242">
        <f t="shared" si="69"/>
        <v>0</v>
      </c>
      <c r="BG237" s="203"/>
    </row>
    <row r="238" spans="1:59" ht="12.75" hidden="1">
      <c r="A238" s="247"/>
      <c r="B238" s="220"/>
      <c r="C238" s="203"/>
      <c r="D238" s="215" t="s">
        <v>121</v>
      </c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41">
        <f t="shared" si="69"/>
        <v>0</v>
      </c>
      <c r="BG238" s="203"/>
    </row>
    <row r="239" spans="1:59" ht="12.75" hidden="1">
      <c r="A239" s="247"/>
      <c r="B239" s="204" t="s">
        <v>258</v>
      </c>
      <c r="C239" s="225" t="s">
        <v>32</v>
      </c>
      <c r="D239" s="201" t="s">
        <v>120</v>
      </c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42">
        <f t="shared" si="69"/>
        <v>0</v>
      </c>
      <c r="BG239" s="203"/>
    </row>
    <row r="240" spans="1:59" ht="12.75" hidden="1">
      <c r="A240" s="247"/>
      <c r="B240" s="220" t="s">
        <v>130</v>
      </c>
      <c r="C240" s="220" t="s">
        <v>131</v>
      </c>
      <c r="D240" s="201" t="s">
        <v>120</v>
      </c>
      <c r="E240" s="201">
        <f>E254+E256+E258+E260+E262+E264+E266</f>
        <v>0</v>
      </c>
      <c r="F240" s="201">
        <f aca="true" t="shared" si="70" ref="F240:V241">F254+F256+F258+F260+F262+F264+F266</f>
        <v>0</v>
      </c>
      <c r="G240" s="201">
        <f t="shared" si="70"/>
        <v>0</v>
      </c>
      <c r="H240" s="201">
        <f t="shared" si="70"/>
        <v>0</v>
      </c>
      <c r="I240" s="201">
        <f t="shared" si="70"/>
        <v>0</v>
      </c>
      <c r="J240" s="201">
        <f t="shared" si="70"/>
        <v>0</v>
      </c>
      <c r="K240" s="201">
        <f t="shared" si="70"/>
        <v>0</v>
      </c>
      <c r="L240" s="201">
        <f t="shared" si="70"/>
        <v>0</v>
      </c>
      <c r="M240" s="201">
        <f t="shared" si="70"/>
        <v>0</v>
      </c>
      <c r="N240" s="201">
        <f t="shared" si="70"/>
        <v>0</v>
      </c>
      <c r="O240" s="201">
        <f t="shared" si="70"/>
        <v>0</v>
      </c>
      <c r="P240" s="201">
        <f t="shared" si="70"/>
        <v>0</v>
      </c>
      <c r="Q240" s="201">
        <f t="shared" si="70"/>
        <v>0</v>
      </c>
      <c r="R240" s="201">
        <f t="shared" si="70"/>
        <v>0</v>
      </c>
      <c r="S240" s="201">
        <f t="shared" si="70"/>
        <v>0</v>
      </c>
      <c r="T240" s="201">
        <f t="shared" si="70"/>
        <v>0</v>
      </c>
      <c r="U240" s="201">
        <f t="shared" si="70"/>
        <v>0</v>
      </c>
      <c r="V240" s="201" t="e">
        <f t="shared" si="70"/>
        <v>#VALUE!</v>
      </c>
      <c r="W240" s="201">
        <v>0</v>
      </c>
      <c r="X240" s="201">
        <v>0</v>
      </c>
      <c r="Y240" s="201">
        <f>Y254+Y256+Y262+Y266+Y260+Y264</f>
        <v>0</v>
      </c>
      <c r="Z240" s="201">
        <f aca="true" t="shared" si="71" ref="Z240:AQ241">Z254+Z256+Z262+Z266+Z260+Z264</f>
        <v>0</v>
      </c>
      <c r="AA240" s="201">
        <f t="shared" si="71"/>
        <v>0</v>
      </c>
      <c r="AB240" s="201">
        <f t="shared" si="71"/>
        <v>0</v>
      </c>
      <c r="AC240" s="201">
        <f t="shared" si="71"/>
        <v>0</v>
      </c>
      <c r="AD240" s="201">
        <f t="shared" si="71"/>
        <v>0</v>
      </c>
      <c r="AE240" s="201">
        <f t="shared" si="71"/>
        <v>0</v>
      </c>
      <c r="AF240" s="201">
        <f t="shared" si="71"/>
        <v>0</v>
      </c>
      <c r="AG240" s="201">
        <f t="shared" si="71"/>
        <v>0</v>
      </c>
      <c r="AH240" s="201">
        <f t="shared" si="71"/>
        <v>0</v>
      </c>
      <c r="AI240" s="201">
        <f t="shared" si="71"/>
        <v>0</v>
      </c>
      <c r="AJ240" s="201">
        <f t="shared" si="71"/>
        <v>0</v>
      </c>
      <c r="AK240" s="201">
        <f t="shared" si="71"/>
        <v>0</v>
      </c>
      <c r="AL240" s="201">
        <f t="shared" si="71"/>
        <v>0</v>
      </c>
      <c r="AM240" s="201">
        <f t="shared" si="71"/>
        <v>0</v>
      </c>
      <c r="AN240" s="201">
        <f t="shared" si="71"/>
        <v>0</v>
      </c>
      <c r="AO240" s="201">
        <f t="shared" si="71"/>
        <v>0</v>
      </c>
      <c r="AP240" s="201">
        <f t="shared" si="71"/>
        <v>0</v>
      </c>
      <c r="AQ240" s="201">
        <f t="shared" si="71"/>
        <v>0</v>
      </c>
      <c r="AR240" s="201">
        <f aca="true" t="shared" si="72" ref="AR240:BF240">AR254+AR256+AR262+AR266</f>
        <v>0</v>
      </c>
      <c r="AS240" s="201">
        <f t="shared" si="72"/>
        <v>0</v>
      </c>
      <c r="AT240" s="201">
        <f t="shared" si="72"/>
        <v>0</v>
      </c>
      <c r="AU240" s="201">
        <f t="shared" si="72"/>
        <v>0</v>
      </c>
      <c r="AV240" s="201">
        <f t="shared" si="72"/>
        <v>0</v>
      </c>
      <c r="AW240" s="201">
        <f t="shared" si="72"/>
        <v>0</v>
      </c>
      <c r="AX240" s="201">
        <f t="shared" si="72"/>
        <v>0</v>
      </c>
      <c r="AY240" s="201">
        <f t="shared" si="72"/>
        <v>0</v>
      </c>
      <c r="AZ240" s="201">
        <f t="shared" si="72"/>
        <v>0</v>
      </c>
      <c r="BA240" s="201">
        <f t="shared" si="72"/>
        <v>0</v>
      </c>
      <c r="BB240" s="201">
        <f t="shared" si="72"/>
        <v>0</v>
      </c>
      <c r="BC240" s="201">
        <f t="shared" si="72"/>
        <v>0</v>
      </c>
      <c r="BD240" s="201">
        <f t="shared" si="72"/>
        <v>0</v>
      </c>
      <c r="BE240" s="201">
        <f t="shared" si="72"/>
        <v>0</v>
      </c>
      <c r="BF240" s="245">
        <f t="shared" si="72"/>
        <v>0</v>
      </c>
      <c r="BG240" s="203"/>
    </row>
    <row r="241" spans="1:59" ht="12.75" hidden="1">
      <c r="A241" s="247"/>
      <c r="B241" s="220"/>
      <c r="C241" s="224" t="s">
        <v>132</v>
      </c>
      <c r="D241" s="215" t="s">
        <v>121</v>
      </c>
      <c r="E241" s="201">
        <f>E255+E257+E259+E261+E263+E265+E267</f>
        <v>0</v>
      </c>
      <c r="F241" s="201">
        <f t="shared" si="70"/>
        <v>0</v>
      </c>
      <c r="G241" s="201">
        <f t="shared" si="70"/>
        <v>0</v>
      </c>
      <c r="H241" s="201">
        <f t="shared" si="70"/>
        <v>0</v>
      </c>
      <c r="I241" s="201">
        <f t="shared" si="70"/>
        <v>0</v>
      </c>
      <c r="J241" s="201">
        <f t="shared" si="70"/>
        <v>0</v>
      </c>
      <c r="K241" s="201">
        <f t="shared" si="70"/>
        <v>0</v>
      </c>
      <c r="L241" s="201">
        <f t="shared" si="70"/>
        <v>0</v>
      </c>
      <c r="M241" s="201">
        <f t="shared" si="70"/>
        <v>0</v>
      </c>
      <c r="N241" s="201">
        <f t="shared" si="70"/>
        <v>0</v>
      </c>
      <c r="O241" s="201">
        <f t="shared" si="70"/>
        <v>0</v>
      </c>
      <c r="P241" s="201">
        <f t="shared" si="70"/>
        <v>0</v>
      </c>
      <c r="Q241" s="201">
        <f t="shared" si="70"/>
        <v>0</v>
      </c>
      <c r="R241" s="201">
        <f t="shared" si="70"/>
        <v>0</v>
      </c>
      <c r="S241" s="201">
        <f t="shared" si="70"/>
        <v>0</v>
      </c>
      <c r="T241" s="201">
        <f t="shared" si="70"/>
        <v>0</v>
      </c>
      <c r="U241" s="201">
        <f t="shared" si="70"/>
        <v>0</v>
      </c>
      <c r="V241" s="201">
        <f t="shared" si="70"/>
        <v>2</v>
      </c>
      <c r="W241" s="201">
        <v>0</v>
      </c>
      <c r="X241" s="201">
        <v>0</v>
      </c>
      <c r="Y241" s="201">
        <f>Y255+Y257+Y263+Y267+Y261+Y265</f>
        <v>0</v>
      </c>
      <c r="Z241" s="201">
        <f t="shared" si="71"/>
        <v>0</v>
      </c>
      <c r="AA241" s="201">
        <f t="shared" si="71"/>
        <v>0</v>
      </c>
      <c r="AB241" s="201">
        <f t="shared" si="71"/>
        <v>0</v>
      </c>
      <c r="AC241" s="201">
        <f t="shared" si="71"/>
        <v>0</v>
      </c>
      <c r="AD241" s="201">
        <f t="shared" si="71"/>
        <v>0</v>
      </c>
      <c r="AE241" s="201">
        <f t="shared" si="71"/>
        <v>0</v>
      </c>
      <c r="AF241" s="201">
        <f t="shared" si="71"/>
        <v>0</v>
      </c>
      <c r="AG241" s="201">
        <f t="shared" si="71"/>
        <v>0</v>
      </c>
      <c r="AH241" s="201">
        <f t="shared" si="71"/>
        <v>0</v>
      </c>
      <c r="AI241" s="201">
        <f t="shared" si="71"/>
        <v>0</v>
      </c>
      <c r="AJ241" s="201">
        <f t="shared" si="71"/>
        <v>0</v>
      </c>
      <c r="AK241" s="201">
        <f t="shared" si="71"/>
        <v>0</v>
      </c>
      <c r="AL241" s="201">
        <f t="shared" si="71"/>
        <v>0</v>
      </c>
      <c r="AM241" s="201">
        <f t="shared" si="71"/>
        <v>0</v>
      </c>
      <c r="AN241" s="201">
        <f t="shared" si="71"/>
        <v>0</v>
      </c>
      <c r="AO241" s="201">
        <f t="shared" si="71"/>
        <v>0</v>
      </c>
      <c r="AP241" s="201">
        <f t="shared" si="71"/>
        <v>0</v>
      </c>
      <c r="AQ241" s="201">
        <f t="shared" si="71"/>
        <v>0</v>
      </c>
      <c r="AR241" s="201">
        <f aca="true" t="shared" si="73" ref="AR241:BF241">AR243+AR245+AR247+AR249+AR251+AR253+AR267</f>
        <v>0</v>
      </c>
      <c r="AS241" s="201">
        <f t="shared" si="73"/>
        <v>0</v>
      </c>
      <c r="AT241" s="201">
        <f t="shared" si="73"/>
        <v>0</v>
      </c>
      <c r="AU241" s="201">
        <f t="shared" si="73"/>
        <v>0</v>
      </c>
      <c r="AV241" s="201">
        <f t="shared" si="73"/>
        <v>0</v>
      </c>
      <c r="AW241" s="201">
        <f t="shared" si="73"/>
        <v>0</v>
      </c>
      <c r="AX241" s="201">
        <f t="shared" si="73"/>
        <v>0</v>
      </c>
      <c r="AY241" s="201">
        <f t="shared" si="73"/>
        <v>0</v>
      </c>
      <c r="AZ241" s="201">
        <f t="shared" si="73"/>
        <v>0</v>
      </c>
      <c r="BA241" s="201">
        <f t="shared" si="73"/>
        <v>0</v>
      </c>
      <c r="BB241" s="201">
        <f t="shared" si="73"/>
        <v>0</v>
      </c>
      <c r="BC241" s="201">
        <f t="shared" si="73"/>
        <v>0</v>
      </c>
      <c r="BD241" s="201">
        <f t="shared" si="73"/>
        <v>0</v>
      </c>
      <c r="BE241" s="201">
        <f t="shared" si="73"/>
        <v>0</v>
      </c>
      <c r="BF241" s="245">
        <f t="shared" si="73"/>
        <v>0</v>
      </c>
      <c r="BG241" s="203"/>
    </row>
    <row r="242" spans="1:59" ht="12.75" hidden="1">
      <c r="A242" s="247"/>
      <c r="B242" s="204" t="s">
        <v>133</v>
      </c>
      <c r="C242" s="205" t="s">
        <v>262</v>
      </c>
      <c r="D242" s="201" t="s">
        <v>120</v>
      </c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>
        <v>0</v>
      </c>
      <c r="X242" s="201">
        <v>0</v>
      </c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>
        <v>0</v>
      </c>
      <c r="AX242" s="201">
        <v>0</v>
      </c>
      <c r="AY242" s="201">
        <v>0</v>
      </c>
      <c r="AZ242" s="201">
        <v>0</v>
      </c>
      <c r="BA242" s="201">
        <v>0</v>
      </c>
      <c r="BB242" s="201">
        <v>0</v>
      </c>
      <c r="BC242" s="201">
        <v>0</v>
      </c>
      <c r="BD242" s="201">
        <v>0</v>
      </c>
      <c r="BE242" s="201">
        <v>0</v>
      </c>
      <c r="BF242" s="241">
        <f>SUM(E242:BE242)</f>
        <v>0</v>
      </c>
      <c r="BG242" s="203" t="e">
        <f>'[4]УП (2)'!I225</f>
        <v>#REF!</v>
      </c>
    </row>
    <row r="243" spans="1:59" ht="12.75" hidden="1">
      <c r="A243" s="247"/>
      <c r="B243" s="204"/>
      <c r="C243" s="203"/>
      <c r="D243" s="215" t="s">
        <v>121</v>
      </c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>
        <v>0</v>
      </c>
      <c r="X243" s="201">
        <v>0</v>
      </c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41">
        <f>SUM(E243:BE243)</f>
        <v>0</v>
      </c>
      <c r="BG243" s="203"/>
    </row>
    <row r="244" spans="1:59" ht="12.75" hidden="1">
      <c r="A244" s="247"/>
      <c r="B244" s="204" t="s">
        <v>143</v>
      </c>
      <c r="C244" s="208" t="s">
        <v>263</v>
      </c>
      <c r="D244" s="201" t="s">
        <v>120</v>
      </c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>
        <v>0</v>
      </c>
      <c r="X244" s="201">
        <v>0</v>
      </c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>
        <v>0</v>
      </c>
      <c r="AX244" s="201">
        <v>0</v>
      </c>
      <c r="AY244" s="201">
        <v>0</v>
      </c>
      <c r="AZ244" s="201">
        <v>0</v>
      </c>
      <c r="BA244" s="201">
        <v>0</v>
      </c>
      <c r="BB244" s="201">
        <v>0</v>
      </c>
      <c r="BC244" s="201">
        <v>0</v>
      </c>
      <c r="BD244" s="201">
        <v>0</v>
      </c>
      <c r="BE244" s="201">
        <v>0</v>
      </c>
      <c r="BF244" s="242">
        <f>SUM(E244:BE244)</f>
        <v>0</v>
      </c>
      <c r="BG244" s="203"/>
    </row>
    <row r="245" spans="1:59" ht="12.75" hidden="1">
      <c r="A245" s="247"/>
      <c r="B245" s="203"/>
      <c r="C245" s="203"/>
      <c r="D245" s="215" t="s">
        <v>121</v>
      </c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>
        <v>0</v>
      </c>
      <c r="X245" s="201">
        <v>0</v>
      </c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>
        <v>0</v>
      </c>
      <c r="AX245" s="201">
        <v>0</v>
      </c>
      <c r="AY245" s="201">
        <v>0</v>
      </c>
      <c r="AZ245" s="201">
        <v>0</v>
      </c>
      <c r="BA245" s="201">
        <v>0</v>
      </c>
      <c r="BB245" s="201">
        <v>0</v>
      </c>
      <c r="BC245" s="201">
        <v>0</v>
      </c>
      <c r="BD245" s="201">
        <v>0</v>
      </c>
      <c r="BE245" s="201">
        <v>0</v>
      </c>
      <c r="BF245" s="241">
        <f aca="true" t="shared" si="74" ref="BF245:BF255">SUM(E245:BE245)</f>
        <v>0</v>
      </c>
      <c r="BG245" s="203" t="e">
        <f>'[4]УП (2)'!I226</f>
        <v>#REF!</v>
      </c>
    </row>
    <row r="246" spans="1:59" ht="12.75" hidden="1">
      <c r="A246" s="247"/>
      <c r="B246" s="204" t="s">
        <v>144</v>
      </c>
      <c r="C246" s="205" t="s">
        <v>264</v>
      </c>
      <c r="D246" s="201" t="s">
        <v>120</v>
      </c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>
        <v>0</v>
      </c>
      <c r="X246" s="201">
        <v>0</v>
      </c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>
        <v>0</v>
      </c>
      <c r="AX246" s="201">
        <v>0</v>
      </c>
      <c r="AY246" s="201">
        <v>0</v>
      </c>
      <c r="AZ246" s="201">
        <v>0</v>
      </c>
      <c r="BA246" s="201">
        <v>0</v>
      </c>
      <c r="BB246" s="201">
        <v>0</v>
      </c>
      <c r="BC246" s="201">
        <v>0</v>
      </c>
      <c r="BD246" s="201">
        <v>0</v>
      </c>
      <c r="BE246" s="201">
        <v>0</v>
      </c>
      <c r="BF246" s="242">
        <f t="shared" si="74"/>
        <v>0</v>
      </c>
      <c r="BG246" s="203"/>
    </row>
    <row r="247" spans="1:59" ht="12.75" hidden="1">
      <c r="A247" s="247"/>
      <c r="B247" s="203"/>
      <c r="C247" s="203"/>
      <c r="D247" s="215" t="s">
        <v>121</v>
      </c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>
        <v>0</v>
      </c>
      <c r="X247" s="201">
        <v>0</v>
      </c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>
        <v>0</v>
      </c>
      <c r="AX247" s="201">
        <v>0</v>
      </c>
      <c r="AY247" s="201">
        <v>0</v>
      </c>
      <c r="AZ247" s="201">
        <v>0</v>
      </c>
      <c r="BA247" s="201">
        <v>0</v>
      </c>
      <c r="BB247" s="201">
        <v>0</v>
      </c>
      <c r="BC247" s="201">
        <v>0</v>
      </c>
      <c r="BD247" s="201">
        <v>0</v>
      </c>
      <c r="BE247" s="201">
        <v>0</v>
      </c>
      <c r="BF247" s="241">
        <f t="shared" si="74"/>
        <v>0</v>
      </c>
      <c r="BG247" s="203" t="e">
        <f>'[4]УП (2)'!I227</f>
        <v>#REF!</v>
      </c>
    </row>
    <row r="248" spans="1:59" ht="12.75" hidden="1">
      <c r="A248" s="247"/>
      <c r="B248" s="226" t="s">
        <v>145</v>
      </c>
      <c r="C248" s="233" t="s">
        <v>265</v>
      </c>
      <c r="D248" s="201" t="s">
        <v>120</v>
      </c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>
        <v>0</v>
      </c>
      <c r="X248" s="201">
        <v>0</v>
      </c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>
        <v>0</v>
      </c>
      <c r="AX248" s="201">
        <v>0</v>
      </c>
      <c r="AY248" s="201">
        <v>0</v>
      </c>
      <c r="AZ248" s="201">
        <v>0</v>
      </c>
      <c r="BA248" s="201">
        <v>0</v>
      </c>
      <c r="BB248" s="201">
        <v>0</v>
      </c>
      <c r="BC248" s="201">
        <v>0</v>
      </c>
      <c r="BD248" s="201">
        <v>0</v>
      </c>
      <c r="BE248" s="201">
        <v>0</v>
      </c>
      <c r="BF248" s="242">
        <f t="shared" si="74"/>
        <v>0</v>
      </c>
      <c r="BG248" s="203"/>
    </row>
    <row r="249" spans="1:59" ht="12.75" hidden="1">
      <c r="A249" s="247"/>
      <c r="B249" s="203"/>
      <c r="C249" s="203"/>
      <c r="D249" s="215" t="s">
        <v>121</v>
      </c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>
        <v>0</v>
      </c>
      <c r="X249" s="201">
        <v>0</v>
      </c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>
        <v>0</v>
      </c>
      <c r="AX249" s="201">
        <v>0</v>
      </c>
      <c r="AY249" s="201">
        <v>0</v>
      </c>
      <c r="AZ249" s="201">
        <v>0</v>
      </c>
      <c r="BA249" s="201">
        <v>0</v>
      </c>
      <c r="BB249" s="201">
        <v>0</v>
      </c>
      <c r="BC249" s="201">
        <v>0</v>
      </c>
      <c r="BD249" s="201">
        <v>0</v>
      </c>
      <c r="BE249" s="201">
        <v>0</v>
      </c>
      <c r="BF249" s="241">
        <f t="shared" si="74"/>
        <v>0</v>
      </c>
      <c r="BG249" s="203" t="e">
        <f>'[4]УП (2)'!I228</f>
        <v>#REF!</v>
      </c>
    </row>
    <row r="250" spans="1:59" ht="12.75" hidden="1">
      <c r="A250" s="247"/>
      <c r="B250" s="204" t="s">
        <v>146</v>
      </c>
      <c r="C250" s="205" t="s">
        <v>266</v>
      </c>
      <c r="D250" s="201" t="s">
        <v>120</v>
      </c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>
        <v>0</v>
      </c>
      <c r="X250" s="201">
        <v>0</v>
      </c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>
        <v>0</v>
      </c>
      <c r="AX250" s="201">
        <v>0</v>
      </c>
      <c r="AY250" s="201">
        <v>0</v>
      </c>
      <c r="AZ250" s="201">
        <v>0</v>
      </c>
      <c r="BA250" s="201">
        <v>0</v>
      </c>
      <c r="BB250" s="201">
        <v>0</v>
      </c>
      <c r="BC250" s="201">
        <v>0</v>
      </c>
      <c r="BD250" s="201">
        <v>0</v>
      </c>
      <c r="BE250" s="201">
        <v>0</v>
      </c>
      <c r="BF250" s="242">
        <f t="shared" si="74"/>
        <v>0</v>
      </c>
      <c r="BG250" s="203"/>
    </row>
    <row r="251" spans="1:59" ht="12.75" hidden="1">
      <c r="A251" s="247"/>
      <c r="B251" s="220"/>
      <c r="C251" s="203"/>
      <c r="D251" s="215" t="s">
        <v>121</v>
      </c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>
        <v>0</v>
      </c>
      <c r="X251" s="201">
        <v>0</v>
      </c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>
        <v>0</v>
      </c>
      <c r="AX251" s="201">
        <v>0</v>
      </c>
      <c r="AY251" s="201">
        <v>0</v>
      </c>
      <c r="AZ251" s="201">
        <v>0</v>
      </c>
      <c r="BA251" s="201">
        <v>0</v>
      </c>
      <c r="BB251" s="201">
        <v>0</v>
      </c>
      <c r="BC251" s="201">
        <v>0</v>
      </c>
      <c r="BD251" s="201">
        <v>0</v>
      </c>
      <c r="BE251" s="201">
        <v>0</v>
      </c>
      <c r="BF251" s="241">
        <f t="shared" si="74"/>
        <v>0</v>
      </c>
      <c r="BG251" s="203"/>
    </row>
    <row r="252" spans="1:59" ht="12.75" hidden="1">
      <c r="A252" s="247"/>
      <c r="B252" s="204" t="s">
        <v>147</v>
      </c>
      <c r="C252" s="205" t="s">
        <v>267</v>
      </c>
      <c r="D252" s="201" t="s">
        <v>120</v>
      </c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>
        <v>0</v>
      </c>
      <c r="X252" s="201">
        <v>0</v>
      </c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>
        <v>0</v>
      </c>
      <c r="AX252" s="201">
        <v>0</v>
      </c>
      <c r="AY252" s="201">
        <v>0</v>
      </c>
      <c r="AZ252" s="201">
        <v>0</v>
      </c>
      <c r="BA252" s="201">
        <v>0</v>
      </c>
      <c r="BB252" s="201">
        <v>0</v>
      </c>
      <c r="BC252" s="201">
        <v>0</v>
      </c>
      <c r="BD252" s="201">
        <v>0</v>
      </c>
      <c r="BE252" s="201">
        <v>0</v>
      </c>
      <c r="BF252" s="242">
        <f t="shared" si="74"/>
        <v>0</v>
      </c>
      <c r="BG252" s="203"/>
    </row>
    <row r="253" spans="1:59" ht="12.75" hidden="1">
      <c r="A253" s="247"/>
      <c r="B253" s="220"/>
      <c r="C253" s="203"/>
      <c r="D253" s="215" t="s">
        <v>121</v>
      </c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>
        <v>0</v>
      </c>
      <c r="X253" s="201">
        <v>0</v>
      </c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  <c r="BD253" s="201"/>
      <c r="BE253" s="201"/>
      <c r="BF253" s="241">
        <f t="shared" si="74"/>
        <v>0</v>
      </c>
      <c r="BG253" s="203"/>
    </row>
    <row r="254" spans="1:59" ht="12.75">
      <c r="A254" s="314" t="s">
        <v>278</v>
      </c>
      <c r="B254" s="204" t="s">
        <v>133</v>
      </c>
      <c r="C254" s="225" t="s">
        <v>173</v>
      </c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 t="s">
        <v>251</v>
      </c>
      <c r="W254" s="201">
        <v>0</v>
      </c>
      <c r="X254" s="201">
        <v>0</v>
      </c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41">
        <f t="shared" si="74"/>
        <v>0</v>
      </c>
      <c r="BG254" s="203"/>
    </row>
    <row r="255" spans="1:59" ht="15" customHeight="1">
      <c r="A255" s="314"/>
      <c r="B255" s="204"/>
      <c r="C255" s="225"/>
      <c r="D255" s="215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>
        <v>1</v>
      </c>
      <c r="W255" s="201">
        <v>0</v>
      </c>
      <c r="X255" s="201">
        <v>0</v>
      </c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41">
        <f t="shared" si="74"/>
        <v>1</v>
      </c>
      <c r="BG255" s="203" t="s">
        <v>252</v>
      </c>
    </row>
    <row r="256" spans="1:59" ht="15" customHeight="1" hidden="1">
      <c r="A256" s="314"/>
      <c r="B256" s="204" t="s">
        <v>143</v>
      </c>
      <c r="C256" s="225" t="s">
        <v>85</v>
      </c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>
        <v>0</v>
      </c>
      <c r="X256" s="201">
        <v>0</v>
      </c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42">
        <f>SUM(E256:BE256)</f>
        <v>0</v>
      </c>
      <c r="BG256" s="203"/>
    </row>
    <row r="257" spans="1:59" ht="15" customHeight="1" hidden="1">
      <c r="A257" s="314"/>
      <c r="B257" s="203"/>
      <c r="C257" s="203"/>
      <c r="D257" s="215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>
        <v>0</v>
      </c>
      <c r="X257" s="201">
        <v>0</v>
      </c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41">
        <f aca="true" t="shared" si="75" ref="BF257:BF267">SUM(E257:BE257)</f>
        <v>0</v>
      </c>
      <c r="BG257" s="203" t="e">
        <f>'[4]УП (2)'!I238</f>
        <v>#REF!</v>
      </c>
    </row>
    <row r="258" spans="1:59" ht="15" customHeight="1" hidden="1">
      <c r="A258" s="314"/>
      <c r="B258" s="204" t="s">
        <v>144</v>
      </c>
      <c r="C258" s="225" t="s">
        <v>174</v>
      </c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>
        <v>0</v>
      </c>
      <c r="X258" s="201">
        <v>0</v>
      </c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42">
        <f t="shared" si="75"/>
        <v>0</v>
      </c>
      <c r="BG258" s="203"/>
    </row>
    <row r="259" spans="1:59" ht="15" customHeight="1" hidden="1">
      <c r="A259" s="314"/>
      <c r="B259" s="203"/>
      <c r="C259" s="203"/>
      <c r="D259" s="215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>
        <v>0</v>
      </c>
      <c r="X259" s="201">
        <v>0</v>
      </c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41">
        <f t="shared" si="75"/>
        <v>0</v>
      </c>
      <c r="BG259" s="203" t="e">
        <f>'[4]УП (2)'!I239</f>
        <v>#REF!</v>
      </c>
    </row>
    <row r="260" spans="1:59" ht="15" customHeight="1" hidden="1">
      <c r="A260" s="314"/>
      <c r="B260" s="226" t="s">
        <v>145</v>
      </c>
      <c r="C260" s="225" t="s">
        <v>175</v>
      </c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>
        <v>0</v>
      </c>
      <c r="X260" s="201">
        <v>0</v>
      </c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42">
        <f t="shared" si="75"/>
        <v>0</v>
      </c>
      <c r="BG260" s="203"/>
    </row>
    <row r="261" spans="1:59" ht="15" customHeight="1" hidden="1">
      <c r="A261" s="314"/>
      <c r="B261" s="203"/>
      <c r="C261" s="203"/>
      <c r="D261" s="215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0</v>
      </c>
      <c r="X261" s="201">
        <v>0</v>
      </c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41">
        <f t="shared" si="75"/>
        <v>0</v>
      </c>
      <c r="BG261" s="203" t="e">
        <f>'[4]УП (2)'!I240</f>
        <v>#REF!</v>
      </c>
    </row>
    <row r="262" spans="1:59" ht="12.75">
      <c r="A262" s="314"/>
      <c r="B262" s="204" t="s">
        <v>146</v>
      </c>
      <c r="C262" s="225" t="s">
        <v>84</v>
      </c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 t="s">
        <v>251</v>
      </c>
      <c r="W262" s="201">
        <v>0</v>
      </c>
      <c r="X262" s="201">
        <v>0</v>
      </c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42">
        <f t="shared" si="75"/>
        <v>0</v>
      </c>
      <c r="BG262" s="203"/>
    </row>
    <row r="263" spans="1:59" ht="15" customHeight="1">
      <c r="A263" s="314"/>
      <c r="B263" s="220"/>
      <c r="C263" s="225"/>
      <c r="D263" s="215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>
        <v>1</v>
      </c>
      <c r="W263" s="201">
        <v>0</v>
      </c>
      <c r="X263" s="201">
        <v>0</v>
      </c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41">
        <f t="shared" si="75"/>
        <v>1</v>
      </c>
      <c r="BG263" s="203" t="s">
        <v>252</v>
      </c>
    </row>
    <row r="264" spans="1:59" ht="15" customHeight="1" hidden="1">
      <c r="A264" s="314"/>
      <c r="B264" s="204" t="s">
        <v>147</v>
      </c>
      <c r="C264" s="225" t="s">
        <v>257</v>
      </c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>
        <f>SUM(E264:Q264)</f>
        <v>0</v>
      </c>
      <c r="S264" s="201"/>
      <c r="T264" s="201"/>
      <c r="U264" s="201"/>
      <c r="V264" s="201"/>
      <c r="W264" s="201">
        <v>0</v>
      </c>
      <c r="X264" s="201">
        <v>0</v>
      </c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>
        <v>0</v>
      </c>
      <c r="AX264" s="201">
        <v>0</v>
      </c>
      <c r="AY264" s="201">
        <v>0</v>
      </c>
      <c r="AZ264" s="201">
        <v>0</v>
      </c>
      <c r="BA264" s="201">
        <v>0</v>
      </c>
      <c r="BB264" s="201">
        <v>0</v>
      </c>
      <c r="BC264" s="201">
        <v>0</v>
      </c>
      <c r="BD264" s="201">
        <v>0</v>
      </c>
      <c r="BE264" s="201">
        <v>0</v>
      </c>
      <c r="BF264" s="242">
        <f t="shared" si="75"/>
        <v>0</v>
      </c>
      <c r="BG264" s="203"/>
    </row>
    <row r="265" spans="1:59" ht="15" customHeight="1" hidden="1">
      <c r="A265" s="314"/>
      <c r="B265" s="220"/>
      <c r="C265" s="203"/>
      <c r="D265" s="215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>
        <f>SUM(E265:Q265)</f>
        <v>0</v>
      </c>
      <c r="S265" s="201"/>
      <c r="T265" s="201"/>
      <c r="U265" s="201"/>
      <c r="V265" s="201"/>
      <c r="W265" s="201">
        <v>0</v>
      </c>
      <c r="X265" s="201">
        <v>0</v>
      </c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41">
        <f t="shared" si="75"/>
        <v>0</v>
      </c>
      <c r="BG265" s="203"/>
    </row>
    <row r="266" spans="1:59" ht="15" customHeight="1" hidden="1">
      <c r="A266" s="314"/>
      <c r="B266" s="204" t="s">
        <v>258</v>
      </c>
      <c r="C266" s="225" t="s">
        <v>32</v>
      </c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>
        <f>SUM(E266:Q266)</f>
        <v>0</v>
      </c>
      <c r="S266" s="201"/>
      <c r="T266" s="201"/>
      <c r="U266" s="201"/>
      <c r="V266" s="201"/>
      <c r="W266" s="201">
        <v>0</v>
      </c>
      <c r="X266" s="201">
        <v>0</v>
      </c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42">
        <f t="shared" si="75"/>
        <v>0</v>
      </c>
      <c r="BG266" s="203"/>
    </row>
    <row r="267" spans="1:59" ht="15" customHeight="1" hidden="1">
      <c r="A267" s="314"/>
      <c r="B267" s="203"/>
      <c r="C267" s="203"/>
      <c r="D267" s="215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>
        <f>SUM(E267:Q267)</f>
        <v>0</v>
      </c>
      <c r="S267" s="201"/>
      <c r="T267" s="201"/>
      <c r="U267" s="201"/>
      <c r="V267" s="201"/>
      <c r="W267" s="201">
        <v>0</v>
      </c>
      <c r="X267" s="201">
        <v>0</v>
      </c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>
        <v>0</v>
      </c>
      <c r="AX267" s="201">
        <v>0</v>
      </c>
      <c r="AY267" s="201">
        <v>0</v>
      </c>
      <c r="AZ267" s="201">
        <v>0</v>
      </c>
      <c r="BA267" s="201">
        <v>0</v>
      </c>
      <c r="BB267" s="201">
        <v>0</v>
      </c>
      <c r="BC267" s="201">
        <v>0</v>
      </c>
      <c r="BD267" s="201">
        <v>0</v>
      </c>
      <c r="BE267" s="201">
        <v>0</v>
      </c>
      <c r="BF267" s="241">
        <f t="shared" si="75"/>
        <v>0</v>
      </c>
      <c r="BG267" s="203" t="e">
        <f>'[4]УП (2)'!I229</f>
        <v>#REF!</v>
      </c>
    </row>
    <row r="268" spans="1:59" ht="15" customHeight="1" hidden="1">
      <c r="A268" s="314"/>
      <c r="B268" s="203"/>
      <c r="C268" s="203"/>
      <c r="D268" s="215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>
        <f>SUM(E268:Q268)</f>
        <v>0</v>
      </c>
      <c r="S268" s="201"/>
      <c r="T268" s="201"/>
      <c r="U268" s="201"/>
      <c r="V268" s="201"/>
      <c r="W268" s="201">
        <v>0</v>
      </c>
      <c r="X268" s="201">
        <v>0</v>
      </c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>
        <v>0</v>
      </c>
      <c r="AX268" s="201">
        <v>0</v>
      </c>
      <c r="AY268" s="201">
        <v>0</v>
      </c>
      <c r="AZ268" s="201">
        <v>0</v>
      </c>
      <c r="BA268" s="201">
        <v>0</v>
      </c>
      <c r="BB268" s="201">
        <v>0</v>
      </c>
      <c r="BC268" s="201">
        <v>0</v>
      </c>
      <c r="BD268" s="201">
        <v>0</v>
      </c>
      <c r="BE268" s="201">
        <v>0</v>
      </c>
      <c r="BF268" s="241">
        <f>SUM(E268:BE268)</f>
        <v>0</v>
      </c>
      <c r="BG268" s="203" t="e">
        <f>'[4]УП (2)'!I202</f>
        <v>#REF!</v>
      </c>
    </row>
    <row r="269" spans="1:59" ht="12.75">
      <c r="A269" s="314"/>
      <c r="B269" s="220" t="s">
        <v>33</v>
      </c>
      <c r="C269" s="220" t="s">
        <v>134</v>
      </c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>
        <v>0</v>
      </c>
      <c r="X269" s="201">
        <v>0</v>
      </c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41"/>
      <c r="BG269" s="203"/>
    </row>
    <row r="270" spans="1:59" ht="20.25" customHeight="1">
      <c r="A270" s="314"/>
      <c r="B270" s="220"/>
      <c r="C270" s="224" t="s">
        <v>132</v>
      </c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>
        <v>0</v>
      </c>
      <c r="X270" s="201">
        <v>0</v>
      </c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41"/>
      <c r="BG270" s="203"/>
    </row>
    <row r="271" spans="1:59" ht="15.75" customHeight="1" hidden="1">
      <c r="A271" s="314"/>
      <c r="D271" s="201"/>
      <c r="E271" s="201">
        <f>E273+E281+E289+E293</f>
        <v>0</v>
      </c>
      <c r="F271" s="201">
        <f aca="true" t="shared" si="76" ref="F271:BE271">F273+F281+F289+F293</f>
        <v>0</v>
      </c>
      <c r="G271" s="201">
        <f t="shared" si="76"/>
        <v>0</v>
      </c>
      <c r="H271" s="201" t="e">
        <f t="shared" si="76"/>
        <v>#VALUE!</v>
      </c>
      <c r="I271" s="201">
        <f t="shared" si="76"/>
        <v>0</v>
      </c>
      <c r="J271" s="201" t="e">
        <f t="shared" si="76"/>
        <v>#VALUE!</v>
      </c>
      <c r="K271" s="201">
        <f t="shared" si="76"/>
        <v>0</v>
      </c>
      <c r="L271" s="201">
        <f t="shared" si="76"/>
        <v>0</v>
      </c>
      <c r="M271" s="201">
        <f t="shared" si="76"/>
        <v>0</v>
      </c>
      <c r="N271" s="201">
        <f t="shared" si="76"/>
        <v>0</v>
      </c>
      <c r="O271" s="201">
        <f t="shared" si="76"/>
        <v>0</v>
      </c>
      <c r="P271" s="201">
        <f t="shared" si="76"/>
        <v>0</v>
      </c>
      <c r="Q271" s="201" t="e">
        <f t="shared" si="76"/>
        <v>#VALUE!</v>
      </c>
      <c r="R271" s="201">
        <f t="shared" si="76"/>
        <v>0</v>
      </c>
      <c r="S271" s="201">
        <f>S273+S281+S289+S293</f>
        <v>0</v>
      </c>
      <c r="T271" s="201">
        <f t="shared" si="76"/>
        <v>0</v>
      </c>
      <c r="U271" s="201">
        <f t="shared" si="76"/>
        <v>0</v>
      </c>
      <c r="V271" s="201">
        <f t="shared" si="76"/>
        <v>0</v>
      </c>
      <c r="W271" s="201">
        <v>0</v>
      </c>
      <c r="X271" s="201">
        <v>0</v>
      </c>
      <c r="Y271" s="201">
        <f t="shared" si="76"/>
        <v>0</v>
      </c>
      <c r="Z271" s="201">
        <f t="shared" si="76"/>
        <v>0</v>
      </c>
      <c r="AA271" s="201">
        <f t="shared" si="76"/>
        <v>0</v>
      </c>
      <c r="AB271" s="201">
        <f t="shared" si="76"/>
        <v>0</v>
      </c>
      <c r="AC271" s="201">
        <f t="shared" si="76"/>
        <v>0</v>
      </c>
      <c r="AD271" s="201">
        <f t="shared" si="76"/>
        <v>0</v>
      </c>
      <c r="AE271" s="201">
        <f t="shared" si="76"/>
        <v>0</v>
      </c>
      <c r="AF271" s="201">
        <f t="shared" si="76"/>
        <v>0</v>
      </c>
      <c r="AG271" s="201">
        <f t="shared" si="76"/>
        <v>0</v>
      </c>
      <c r="AH271" s="201">
        <f t="shared" si="76"/>
        <v>0</v>
      </c>
      <c r="AI271" s="201">
        <f t="shared" si="76"/>
        <v>0</v>
      </c>
      <c r="AJ271" s="201">
        <f t="shared" si="76"/>
        <v>0</v>
      </c>
      <c r="AK271" s="201">
        <f t="shared" si="76"/>
        <v>0</v>
      </c>
      <c r="AL271" s="201">
        <f t="shared" si="76"/>
        <v>0</v>
      </c>
      <c r="AM271" s="201">
        <f t="shared" si="76"/>
        <v>0</v>
      </c>
      <c r="AN271" s="201">
        <f t="shared" si="76"/>
        <v>0</v>
      </c>
      <c r="AO271" s="201">
        <f t="shared" si="76"/>
        <v>0</v>
      </c>
      <c r="AP271" s="201">
        <f t="shared" si="76"/>
        <v>0</v>
      </c>
      <c r="AQ271" s="201">
        <f t="shared" si="76"/>
        <v>0</v>
      </c>
      <c r="AR271" s="201">
        <f t="shared" si="76"/>
        <v>0</v>
      </c>
      <c r="AS271" s="201">
        <f t="shared" si="76"/>
        <v>0</v>
      </c>
      <c r="AT271" s="201">
        <f t="shared" si="76"/>
        <v>0</v>
      </c>
      <c r="AU271" s="201">
        <f t="shared" si="76"/>
        <v>0</v>
      </c>
      <c r="AV271" s="201">
        <f t="shared" si="76"/>
        <v>0</v>
      </c>
      <c r="AW271" s="201">
        <f t="shared" si="76"/>
        <v>0</v>
      </c>
      <c r="AX271" s="201">
        <f t="shared" si="76"/>
        <v>0</v>
      </c>
      <c r="AY271" s="201">
        <f t="shared" si="76"/>
        <v>0</v>
      </c>
      <c r="AZ271" s="201">
        <f t="shared" si="76"/>
        <v>0</v>
      </c>
      <c r="BA271" s="201">
        <f t="shared" si="76"/>
        <v>0</v>
      </c>
      <c r="BB271" s="201">
        <f t="shared" si="76"/>
        <v>0</v>
      </c>
      <c r="BC271" s="201">
        <f t="shared" si="76"/>
        <v>0</v>
      </c>
      <c r="BD271" s="201">
        <f t="shared" si="76"/>
        <v>0</v>
      </c>
      <c r="BE271" s="201">
        <f t="shared" si="76"/>
        <v>0</v>
      </c>
      <c r="BF271" s="245" t="e">
        <f>BF273+BF281+BF289+BF293</f>
        <v>#VALUE!</v>
      </c>
      <c r="BG271" s="203"/>
    </row>
    <row r="272" spans="1:59" ht="15.75" customHeight="1">
      <c r="A272" s="314"/>
      <c r="B272" s="220" t="s">
        <v>135</v>
      </c>
      <c r="C272" s="220" t="s">
        <v>136</v>
      </c>
      <c r="D272" s="201"/>
      <c r="E272" s="201">
        <f aca="true" t="shared" si="77" ref="E272:BF272">E274</f>
        <v>0</v>
      </c>
      <c r="F272" s="201">
        <f t="shared" si="77"/>
        <v>0</v>
      </c>
      <c r="G272" s="201">
        <f t="shared" si="77"/>
        <v>0</v>
      </c>
      <c r="H272" s="201">
        <f t="shared" si="77"/>
        <v>1</v>
      </c>
      <c r="I272" s="201">
        <f t="shared" si="77"/>
        <v>0</v>
      </c>
      <c r="J272" s="201">
        <f t="shared" si="77"/>
        <v>0</v>
      </c>
      <c r="K272" s="201">
        <f t="shared" si="77"/>
        <v>0</v>
      </c>
      <c r="L272" s="201">
        <f t="shared" si="77"/>
        <v>0</v>
      </c>
      <c r="M272" s="201">
        <f t="shared" si="77"/>
        <v>0</v>
      </c>
      <c r="N272" s="201">
        <f t="shared" si="77"/>
        <v>0</v>
      </c>
      <c r="O272" s="201">
        <f t="shared" si="77"/>
        <v>0</v>
      </c>
      <c r="P272" s="201">
        <f t="shared" si="77"/>
        <v>0</v>
      </c>
      <c r="Q272" s="201">
        <f t="shared" si="77"/>
        <v>0</v>
      </c>
      <c r="R272" s="201">
        <f t="shared" si="77"/>
        <v>0</v>
      </c>
      <c r="S272" s="201">
        <f t="shared" si="77"/>
        <v>0</v>
      </c>
      <c r="T272" s="201">
        <f t="shared" si="77"/>
        <v>0</v>
      </c>
      <c r="U272" s="201">
        <f t="shared" si="77"/>
        <v>0</v>
      </c>
      <c r="V272" s="201">
        <f t="shared" si="77"/>
        <v>0</v>
      </c>
      <c r="W272" s="201">
        <v>0</v>
      </c>
      <c r="X272" s="201">
        <v>0</v>
      </c>
      <c r="Y272" s="201">
        <f t="shared" si="77"/>
        <v>0</v>
      </c>
      <c r="Z272" s="201">
        <f t="shared" si="77"/>
        <v>0</v>
      </c>
      <c r="AA272" s="201">
        <f t="shared" si="77"/>
        <v>0</v>
      </c>
      <c r="AB272" s="201">
        <f t="shared" si="77"/>
        <v>0</v>
      </c>
      <c r="AC272" s="201">
        <f t="shared" si="77"/>
        <v>0</v>
      </c>
      <c r="AD272" s="201">
        <f t="shared" si="77"/>
        <v>0</v>
      </c>
      <c r="AE272" s="201">
        <f t="shared" si="77"/>
        <v>0</v>
      </c>
      <c r="AF272" s="201">
        <f t="shared" si="77"/>
        <v>0</v>
      </c>
      <c r="AG272" s="201">
        <f t="shared" si="77"/>
        <v>0</v>
      </c>
      <c r="AH272" s="201">
        <f t="shared" si="77"/>
        <v>0</v>
      </c>
      <c r="AI272" s="201">
        <f t="shared" si="77"/>
        <v>0</v>
      </c>
      <c r="AJ272" s="201">
        <f t="shared" si="77"/>
        <v>0</v>
      </c>
      <c r="AK272" s="201">
        <f t="shared" si="77"/>
        <v>0</v>
      </c>
      <c r="AL272" s="201">
        <f t="shared" si="77"/>
        <v>0</v>
      </c>
      <c r="AM272" s="201">
        <f t="shared" si="77"/>
        <v>0</v>
      </c>
      <c r="AN272" s="201">
        <f t="shared" si="77"/>
        <v>0</v>
      </c>
      <c r="AO272" s="201">
        <f t="shared" si="77"/>
        <v>0</v>
      </c>
      <c r="AP272" s="201">
        <f t="shared" si="77"/>
        <v>0</v>
      </c>
      <c r="AQ272" s="201">
        <f t="shared" si="77"/>
        <v>0</v>
      </c>
      <c r="AR272" s="201">
        <f t="shared" si="77"/>
        <v>0</v>
      </c>
      <c r="AS272" s="201">
        <f t="shared" si="77"/>
        <v>0</v>
      </c>
      <c r="AT272" s="201">
        <f t="shared" si="77"/>
        <v>0</v>
      </c>
      <c r="AU272" s="201">
        <f t="shared" si="77"/>
        <v>0</v>
      </c>
      <c r="AV272" s="201">
        <f t="shared" si="77"/>
        <v>0</v>
      </c>
      <c r="AW272" s="201">
        <f t="shared" si="77"/>
        <v>0</v>
      </c>
      <c r="AX272" s="201">
        <f t="shared" si="77"/>
        <v>0</v>
      </c>
      <c r="AY272" s="201">
        <f t="shared" si="77"/>
        <v>0</v>
      </c>
      <c r="AZ272" s="201">
        <f t="shared" si="77"/>
        <v>0</v>
      </c>
      <c r="BA272" s="201">
        <f t="shared" si="77"/>
        <v>0</v>
      </c>
      <c r="BB272" s="201">
        <f t="shared" si="77"/>
        <v>0</v>
      </c>
      <c r="BC272" s="201">
        <f t="shared" si="77"/>
        <v>0</v>
      </c>
      <c r="BD272" s="201">
        <f t="shared" si="77"/>
        <v>0</v>
      </c>
      <c r="BE272" s="201">
        <f t="shared" si="77"/>
        <v>0</v>
      </c>
      <c r="BF272" s="245">
        <f t="shared" si="77"/>
        <v>1</v>
      </c>
      <c r="BG272" s="203"/>
    </row>
    <row r="273" spans="1:59" ht="30" customHeight="1" hidden="1">
      <c r="A273" s="314"/>
      <c r="D273" s="201"/>
      <c r="E273" s="201">
        <f aca="true" t="shared" si="78" ref="E273:BE273">E275+E277</f>
        <v>0</v>
      </c>
      <c r="F273" s="201">
        <f t="shared" si="78"/>
        <v>0</v>
      </c>
      <c r="G273" s="201">
        <f t="shared" si="78"/>
        <v>0</v>
      </c>
      <c r="H273" s="201" t="e">
        <f t="shared" si="78"/>
        <v>#VALUE!</v>
      </c>
      <c r="I273" s="201">
        <f t="shared" si="78"/>
        <v>0</v>
      </c>
      <c r="J273" s="201" t="e">
        <f t="shared" si="78"/>
        <v>#VALUE!</v>
      </c>
      <c r="K273" s="201">
        <f t="shared" si="78"/>
        <v>0</v>
      </c>
      <c r="L273" s="201">
        <f t="shared" si="78"/>
        <v>0</v>
      </c>
      <c r="M273" s="201">
        <f t="shared" si="78"/>
        <v>0</v>
      </c>
      <c r="N273" s="201">
        <f t="shared" si="78"/>
        <v>0</v>
      </c>
      <c r="O273" s="201">
        <f t="shared" si="78"/>
        <v>0</v>
      </c>
      <c r="P273" s="201">
        <f t="shared" si="78"/>
        <v>0</v>
      </c>
      <c r="Q273" s="201">
        <f t="shared" si="78"/>
        <v>0</v>
      </c>
      <c r="R273" s="201">
        <f t="shared" si="78"/>
        <v>0</v>
      </c>
      <c r="S273" s="201">
        <f t="shared" si="78"/>
        <v>0</v>
      </c>
      <c r="T273" s="201">
        <f t="shared" si="78"/>
        <v>0</v>
      </c>
      <c r="U273" s="201">
        <f t="shared" si="78"/>
        <v>0</v>
      </c>
      <c r="V273" s="201">
        <f t="shared" si="78"/>
        <v>0</v>
      </c>
      <c r="W273" s="201">
        <v>0</v>
      </c>
      <c r="X273" s="201">
        <v>0</v>
      </c>
      <c r="Y273" s="201">
        <f t="shared" si="78"/>
        <v>0</v>
      </c>
      <c r="Z273" s="201">
        <f t="shared" si="78"/>
        <v>0</v>
      </c>
      <c r="AA273" s="201">
        <f t="shared" si="78"/>
        <v>0</v>
      </c>
      <c r="AB273" s="201">
        <f t="shared" si="78"/>
        <v>0</v>
      </c>
      <c r="AC273" s="201">
        <f t="shared" si="78"/>
        <v>0</v>
      </c>
      <c r="AD273" s="201">
        <f t="shared" si="78"/>
        <v>0</v>
      </c>
      <c r="AE273" s="201">
        <f t="shared" si="78"/>
        <v>0</v>
      </c>
      <c r="AF273" s="201">
        <f t="shared" si="78"/>
        <v>0</v>
      </c>
      <c r="AG273" s="201">
        <f t="shared" si="78"/>
        <v>0</v>
      </c>
      <c r="AH273" s="201">
        <f t="shared" si="78"/>
        <v>0</v>
      </c>
      <c r="AI273" s="201">
        <f t="shared" si="78"/>
        <v>0</v>
      </c>
      <c r="AJ273" s="201">
        <f t="shared" si="78"/>
        <v>0</v>
      </c>
      <c r="AK273" s="201">
        <f t="shared" si="78"/>
        <v>0</v>
      </c>
      <c r="AL273" s="201">
        <f t="shared" si="78"/>
        <v>0</v>
      </c>
      <c r="AM273" s="201">
        <f t="shared" si="78"/>
        <v>0</v>
      </c>
      <c r="AN273" s="201">
        <f t="shared" si="78"/>
        <v>0</v>
      </c>
      <c r="AO273" s="201">
        <f t="shared" si="78"/>
        <v>0</v>
      </c>
      <c r="AP273" s="201">
        <f t="shared" si="78"/>
        <v>0</v>
      </c>
      <c r="AQ273" s="201">
        <f t="shared" si="78"/>
        <v>0</v>
      </c>
      <c r="AR273" s="201">
        <f t="shared" si="78"/>
        <v>0</v>
      </c>
      <c r="AS273" s="201">
        <f t="shared" si="78"/>
        <v>0</v>
      </c>
      <c r="AT273" s="201">
        <f t="shared" si="78"/>
        <v>0</v>
      </c>
      <c r="AU273" s="201">
        <f t="shared" si="78"/>
        <v>0</v>
      </c>
      <c r="AV273" s="201">
        <f t="shared" si="78"/>
        <v>0</v>
      </c>
      <c r="AW273" s="201">
        <f t="shared" si="78"/>
        <v>0</v>
      </c>
      <c r="AX273" s="201">
        <f t="shared" si="78"/>
        <v>0</v>
      </c>
      <c r="AY273" s="201">
        <f t="shared" si="78"/>
        <v>0</v>
      </c>
      <c r="AZ273" s="201">
        <f t="shared" si="78"/>
        <v>0</v>
      </c>
      <c r="BA273" s="201">
        <f t="shared" si="78"/>
        <v>0</v>
      </c>
      <c r="BB273" s="201">
        <f t="shared" si="78"/>
        <v>0</v>
      </c>
      <c r="BC273" s="201">
        <f t="shared" si="78"/>
        <v>0</v>
      </c>
      <c r="BD273" s="201">
        <f t="shared" si="78"/>
        <v>0</v>
      </c>
      <c r="BE273" s="201">
        <f t="shared" si="78"/>
        <v>0</v>
      </c>
      <c r="BF273" s="245">
        <f>BF275+BF277</f>
        <v>0</v>
      </c>
      <c r="BG273" s="203"/>
    </row>
    <row r="274" spans="1:59" ht="23.25" customHeight="1">
      <c r="A274" s="314"/>
      <c r="B274" s="220" t="s">
        <v>148</v>
      </c>
      <c r="C274" s="226" t="s">
        <v>268</v>
      </c>
      <c r="D274" s="201"/>
      <c r="E274" s="201">
        <f>E276</f>
        <v>0</v>
      </c>
      <c r="F274" s="201">
        <f aca="true" t="shared" si="79" ref="F274:BF274">F276</f>
        <v>0</v>
      </c>
      <c r="G274" s="201">
        <f t="shared" si="79"/>
        <v>0</v>
      </c>
      <c r="H274" s="201">
        <f>H276+H278+H280</f>
        <v>1</v>
      </c>
      <c r="I274" s="201">
        <f aca="true" t="shared" si="80" ref="I274:R274">I276</f>
        <v>0</v>
      </c>
      <c r="J274" s="201">
        <f t="shared" si="80"/>
        <v>0</v>
      </c>
      <c r="K274" s="201">
        <f t="shared" si="80"/>
        <v>0</v>
      </c>
      <c r="L274" s="201">
        <f t="shared" si="80"/>
        <v>0</v>
      </c>
      <c r="M274" s="201">
        <f t="shared" si="80"/>
        <v>0</v>
      </c>
      <c r="N274" s="201">
        <f t="shared" si="80"/>
        <v>0</v>
      </c>
      <c r="O274" s="201">
        <f t="shared" si="80"/>
        <v>0</v>
      </c>
      <c r="P274" s="201">
        <f t="shared" si="80"/>
        <v>0</v>
      </c>
      <c r="Q274" s="201">
        <f t="shared" si="80"/>
        <v>0</v>
      </c>
      <c r="R274" s="201">
        <f t="shared" si="80"/>
        <v>0</v>
      </c>
      <c r="S274" s="201">
        <f t="shared" si="79"/>
        <v>0</v>
      </c>
      <c r="T274" s="201">
        <f t="shared" si="79"/>
        <v>0</v>
      </c>
      <c r="U274" s="201">
        <f t="shared" si="79"/>
        <v>0</v>
      </c>
      <c r="V274" s="201">
        <f t="shared" si="79"/>
        <v>0</v>
      </c>
      <c r="W274" s="201">
        <v>0</v>
      </c>
      <c r="X274" s="201">
        <v>0</v>
      </c>
      <c r="Y274" s="201">
        <f t="shared" si="79"/>
        <v>0</v>
      </c>
      <c r="Z274" s="201">
        <f t="shared" si="79"/>
        <v>0</v>
      </c>
      <c r="AA274" s="201">
        <f t="shared" si="79"/>
        <v>0</v>
      </c>
      <c r="AB274" s="201">
        <f t="shared" si="79"/>
        <v>0</v>
      </c>
      <c r="AC274" s="201">
        <f t="shared" si="79"/>
        <v>0</v>
      </c>
      <c r="AD274" s="201">
        <f t="shared" si="79"/>
        <v>0</v>
      </c>
      <c r="AE274" s="201">
        <f t="shared" si="79"/>
        <v>0</v>
      </c>
      <c r="AF274" s="201">
        <f t="shared" si="79"/>
        <v>0</v>
      </c>
      <c r="AG274" s="201">
        <f t="shared" si="79"/>
        <v>0</v>
      </c>
      <c r="AH274" s="201">
        <f t="shared" si="79"/>
        <v>0</v>
      </c>
      <c r="AI274" s="201">
        <f t="shared" si="79"/>
        <v>0</v>
      </c>
      <c r="AJ274" s="201">
        <f t="shared" si="79"/>
        <v>0</v>
      </c>
      <c r="AK274" s="201">
        <f t="shared" si="79"/>
        <v>0</v>
      </c>
      <c r="AL274" s="201">
        <f t="shared" si="79"/>
        <v>0</v>
      </c>
      <c r="AM274" s="201">
        <f t="shared" si="79"/>
        <v>0</v>
      </c>
      <c r="AN274" s="201">
        <f t="shared" si="79"/>
        <v>0</v>
      </c>
      <c r="AO274" s="201">
        <f t="shared" si="79"/>
        <v>0</v>
      </c>
      <c r="AP274" s="201">
        <f t="shared" si="79"/>
        <v>0</v>
      </c>
      <c r="AQ274" s="201">
        <f t="shared" si="79"/>
        <v>0</v>
      </c>
      <c r="AR274" s="201">
        <f t="shared" si="79"/>
        <v>0</v>
      </c>
      <c r="AS274" s="201">
        <f t="shared" si="79"/>
        <v>0</v>
      </c>
      <c r="AT274" s="201">
        <f t="shared" si="79"/>
        <v>0</v>
      </c>
      <c r="AU274" s="201">
        <f t="shared" si="79"/>
        <v>0</v>
      </c>
      <c r="AV274" s="201">
        <f t="shared" si="79"/>
        <v>0</v>
      </c>
      <c r="AW274" s="201">
        <f t="shared" si="79"/>
        <v>0</v>
      </c>
      <c r="AX274" s="201">
        <f t="shared" si="79"/>
        <v>0</v>
      </c>
      <c r="AY274" s="201">
        <f t="shared" si="79"/>
        <v>0</v>
      </c>
      <c r="AZ274" s="201">
        <f t="shared" si="79"/>
        <v>0</v>
      </c>
      <c r="BA274" s="201">
        <f t="shared" si="79"/>
        <v>0</v>
      </c>
      <c r="BB274" s="201">
        <f t="shared" si="79"/>
        <v>0</v>
      </c>
      <c r="BC274" s="201">
        <f t="shared" si="79"/>
        <v>0</v>
      </c>
      <c r="BD274" s="201">
        <f t="shared" si="79"/>
        <v>0</v>
      </c>
      <c r="BE274" s="201">
        <f t="shared" si="79"/>
        <v>0</v>
      </c>
      <c r="BF274" s="245">
        <f t="shared" si="79"/>
        <v>1</v>
      </c>
      <c r="BG274" s="203"/>
    </row>
    <row r="275" spans="1:59" ht="36" customHeight="1">
      <c r="A275" s="314"/>
      <c r="B275" s="235" t="s">
        <v>36</v>
      </c>
      <c r="C275" s="226" t="s">
        <v>269</v>
      </c>
      <c r="D275" s="201"/>
      <c r="E275" s="201"/>
      <c r="F275" s="201"/>
      <c r="G275" s="201"/>
      <c r="H275" s="201" t="s">
        <v>251</v>
      </c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>
        <v>0</v>
      </c>
      <c r="X275" s="201">
        <v>0</v>
      </c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41">
        <f>SUM(E275:BE275)</f>
        <v>0</v>
      </c>
      <c r="BG275" s="203"/>
    </row>
    <row r="276" spans="1:59" ht="24.75" customHeight="1">
      <c r="A276" s="314"/>
      <c r="B276" s="235"/>
      <c r="C276" s="226"/>
      <c r="D276" s="201"/>
      <c r="E276" s="201"/>
      <c r="F276" s="201"/>
      <c r="G276" s="201"/>
      <c r="H276" s="201">
        <v>1</v>
      </c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>
        <v>0</v>
      </c>
      <c r="X276" s="201">
        <v>0</v>
      </c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42">
        <f>SUM(E276:BE276)</f>
        <v>1</v>
      </c>
      <c r="BG276" s="203" t="s">
        <v>252</v>
      </c>
    </row>
    <row r="277" spans="1:59" ht="24" customHeight="1">
      <c r="A277" s="314"/>
      <c r="B277" s="235" t="s">
        <v>233</v>
      </c>
      <c r="C277" s="226" t="s">
        <v>53</v>
      </c>
      <c r="D277" s="201"/>
      <c r="E277" s="201"/>
      <c r="F277" s="201"/>
      <c r="G277" s="201"/>
      <c r="H277" s="201"/>
      <c r="I277" s="201"/>
      <c r="J277" s="201" t="s">
        <v>251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>
        <v>0</v>
      </c>
      <c r="X277" s="201">
        <v>0</v>
      </c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41">
        <f>SUM(E277:BE277)</f>
        <v>0</v>
      </c>
      <c r="BG277" s="203"/>
    </row>
    <row r="278" spans="1:59" ht="24" customHeight="1">
      <c r="A278" s="314"/>
      <c r="B278" s="235"/>
      <c r="C278" s="226"/>
      <c r="D278" s="201"/>
      <c r="E278" s="201"/>
      <c r="F278" s="201"/>
      <c r="G278" s="201"/>
      <c r="H278" s="201"/>
      <c r="I278" s="201"/>
      <c r="J278" s="201">
        <v>1</v>
      </c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41">
        <f aca="true" t="shared" si="81" ref="BF278:BF300">SUM(E278:BE278)</f>
        <v>1</v>
      </c>
      <c r="BG278" s="203" t="s">
        <v>252</v>
      </c>
    </row>
    <row r="279" spans="1:59" ht="27" customHeight="1">
      <c r="A279" s="314"/>
      <c r="B279" s="235" t="s">
        <v>270</v>
      </c>
      <c r="C279" s="226" t="s">
        <v>271</v>
      </c>
      <c r="D279" s="201"/>
      <c r="E279" s="201"/>
      <c r="F279" s="201"/>
      <c r="G279" s="201"/>
      <c r="H279" s="201"/>
      <c r="I279" s="201"/>
      <c r="J279" s="201"/>
      <c r="K279" s="201"/>
      <c r="L279" s="201" t="s">
        <v>251</v>
      </c>
      <c r="M279" s="201" t="s">
        <v>279</v>
      </c>
      <c r="N279" s="201"/>
      <c r="O279" s="201"/>
      <c r="P279" s="201"/>
      <c r="Q279" s="201"/>
      <c r="R279" s="201"/>
      <c r="S279" s="201"/>
      <c r="T279" s="201"/>
      <c r="U279" s="201"/>
      <c r="V279" s="201"/>
      <c r="W279" s="201">
        <v>0</v>
      </c>
      <c r="X279" s="201">
        <v>0</v>
      </c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41">
        <f t="shared" si="81"/>
        <v>0</v>
      </c>
      <c r="BG279" s="203"/>
    </row>
    <row r="280" spans="1:59" ht="18.75" customHeight="1">
      <c r="A280" s="314"/>
      <c r="B280" s="236"/>
      <c r="C280" s="237"/>
      <c r="D280" s="201"/>
      <c r="E280" s="201"/>
      <c r="F280" s="201"/>
      <c r="G280" s="201"/>
      <c r="H280" s="201"/>
      <c r="I280" s="201"/>
      <c r="J280" s="201"/>
      <c r="K280" s="201"/>
      <c r="L280" s="201">
        <v>1</v>
      </c>
      <c r="M280" s="201">
        <v>1</v>
      </c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41">
        <f t="shared" si="81"/>
        <v>2</v>
      </c>
      <c r="BG280" s="203" t="s">
        <v>280</v>
      </c>
    </row>
    <row r="281" spans="1:59" ht="49.5" customHeight="1" hidden="1">
      <c r="A281" s="314"/>
      <c r="D281" s="201"/>
      <c r="E281" s="201">
        <f>E283+E285+E287</f>
        <v>0</v>
      </c>
      <c r="F281" s="201">
        <f aca="true" t="shared" si="82" ref="F281:BE281">F283+F285+F287</f>
        <v>0</v>
      </c>
      <c r="G281" s="201">
        <f t="shared" si="82"/>
        <v>0</v>
      </c>
      <c r="H281" s="201">
        <f t="shared" si="82"/>
        <v>0</v>
      </c>
      <c r="I281" s="201">
        <f t="shared" si="82"/>
        <v>0</v>
      </c>
      <c r="J281" s="201">
        <f t="shared" si="82"/>
        <v>0</v>
      </c>
      <c r="K281" s="201">
        <f t="shared" si="82"/>
        <v>0</v>
      </c>
      <c r="L281" s="201">
        <f t="shared" si="82"/>
        <v>0</v>
      </c>
      <c r="M281" s="201">
        <f t="shared" si="82"/>
        <v>0</v>
      </c>
      <c r="N281" s="201">
        <f t="shared" si="82"/>
        <v>0</v>
      </c>
      <c r="O281" s="201">
        <f t="shared" si="82"/>
        <v>0</v>
      </c>
      <c r="P281" s="201">
        <f t="shared" si="82"/>
        <v>0</v>
      </c>
      <c r="Q281" s="201" t="e">
        <f t="shared" si="82"/>
        <v>#VALUE!</v>
      </c>
      <c r="R281" s="201">
        <f t="shared" si="82"/>
        <v>0</v>
      </c>
      <c r="S281" s="201">
        <f>S283+S285+S287</f>
        <v>0</v>
      </c>
      <c r="T281" s="201">
        <f t="shared" si="82"/>
        <v>0</v>
      </c>
      <c r="U281" s="201">
        <f t="shared" si="82"/>
        <v>0</v>
      </c>
      <c r="V281" s="201">
        <f t="shared" si="82"/>
        <v>0</v>
      </c>
      <c r="W281" s="201">
        <v>0</v>
      </c>
      <c r="X281" s="201">
        <v>0</v>
      </c>
      <c r="Y281" s="201">
        <f t="shared" si="82"/>
        <v>0</v>
      </c>
      <c r="Z281" s="201">
        <f t="shared" si="82"/>
        <v>0</v>
      </c>
      <c r="AA281" s="201">
        <f t="shared" si="82"/>
        <v>0</v>
      </c>
      <c r="AB281" s="201">
        <f t="shared" si="82"/>
        <v>0</v>
      </c>
      <c r="AC281" s="201">
        <f t="shared" si="82"/>
        <v>0</v>
      </c>
      <c r="AD281" s="201">
        <f t="shared" si="82"/>
        <v>0</v>
      </c>
      <c r="AE281" s="201">
        <f t="shared" si="82"/>
        <v>0</v>
      </c>
      <c r="AF281" s="201">
        <f t="shared" si="82"/>
        <v>0</v>
      </c>
      <c r="AG281" s="201">
        <f t="shared" si="82"/>
        <v>0</v>
      </c>
      <c r="AH281" s="201">
        <f t="shared" si="82"/>
        <v>0</v>
      </c>
      <c r="AI281" s="201">
        <f t="shared" si="82"/>
        <v>0</v>
      </c>
      <c r="AJ281" s="201">
        <f t="shared" si="82"/>
        <v>0</v>
      </c>
      <c r="AK281" s="201">
        <f t="shared" si="82"/>
        <v>0</v>
      </c>
      <c r="AL281" s="201">
        <f t="shared" si="82"/>
        <v>0</v>
      </c>
      <c r="AM281" s="201">
        <f t="shared" si="82"/>
        <v>0</v>
      </c>
      <c r="AN281" s="201">
        <f t="shared" si="82"/>
        <v>0</v>
      </c>
      <c r="AO281" s="201">
        <f t="shared" si="82"/>
        <v>0</v>
      </c>
      <c r="AP281" s="201">
        <f t="shared" si="82"/>
        <v>0</v>
      </c>
      <c r="AQ281" s="201">
        <f t="shared" si="82"/>
        <v>0</v>
      </c>
      <c r="AR281" s="201">
        <f t="shared" si="82"/>
        <v>0</v>
      </c>
      <c r="AS281" s="201">
        <f t="shared" si="82"/>
        <v>0</v>
      </c>
      <c r="AT281" s="201">
        <f t="shared" si="82"/>
        <v>0</v>
      </c>
      <c r="AU281" s="201">
        <f t="shared" si="82"/>
        <v>0</v>
      </c>
      <c r="AV281" s="201">
        <f t="shared" si="82"/>
        <v>0</v>
      </c>
      <c r="AW281" s="201">
        <f t="shared" si="82"/>
        <v>0</v>
      </c>
      <c r="AX281" s="201">
        <f t="shared" si="82"/>
        <v>0</v>
      </c>
      <c r="AY281" s="201">
        <f t="shared" si="82"/>
        <v>0</v>
      </c>
      <c r="AZ281" s="201">
        <f t="shared" si="82"/>
        <v>0</v>
      </c>
      <c r="BA281" s="201">
        <f t="shared" si="82"/>
        <v>0</v>
      </c>
      <c r="BB281" s="201">
        <f t="shared" si="82"/>
        <v>0</v>
      </c>
      <c r="BC281" s="201">
        <f t="shared" si="82"/>
        <v>0</v>
      </c>
      <c r="BD281" s="201">
        <f t="shared" si="82"/>
        <v>0</v>
      </c>
      <c r="BE281" s="201">
        <f t="shared" si="82"/>
        <v>0</v>
      </c>
      <c r="BF281" s="241" t="e">
        <f t="shared" si="81"/>
        <v>#VALUE!</v>
      </c>
      <c r="BG281" s="203"/>
    </row>
    <row r="282" spans="1:59" ht="15.75" customHeight="1">
      <c r="A282" s="314"/>
      <c r="B282" s="220" t="s">
        <v>149</v>
      </c>
      <c r="C282" s="226" t="str">
        <f>'[2]УП'!$B$48</f>
        <v>Выполнение сварки и резки средней сложности деталей</v>
      </c>
      <c r="D282" s="201"/>
      <c r="E282" s="201">
        <f>E284</f>
        <v>0</v>
      </c>
      <c r="F282" s="201">
        <f aca="true" t="shared" si="83" ref="F282:BE282">F284</f>
        <v>0</v>
      </c>
      <c r="G282" s="201">
        <f t="shared" si="83"/>
        <v>0</v>
      </c>
      <c r="H282" s="201">
        <f>H284+H296+H298</f>
        <v>0</v>
      </c>
      <c r="I282" s="201">
        <f aca="true" t="shared" si="84" ref="I282:W282">I284+I296+I298</f>
        <v>0</v>
      </c>
      <c r="J282" s="201">
        <f t="shared" si="84"/>
        <v>0</v>
      </c>
      <c r="K282" s="201">
        <f t="shared" si="84"/>
        <v>0</v>
      </c>
      <c r="L282" s="201">
        <f t="shared" si="84"/>
        <v>0</v>
      </c>
      <c r="M282" s="201">
        <f t="shared" si="84"/>
        <v>0</v>
      </c>
      <c r="N282" s="201">
        <f t="shared" si="84"/>
        <v>0</v>
      </c>
      <c r="O282" s="201">
        <f t="shared" si="84"/>
        <v>0</v>
      </c>
      <c r="P282" s="201">
        <f t="shared" si="84"/>
        <v>0</v>
      </c>
      <c r="Q282" s="201">
        <f t="shared" si="84"/>
        <v>1</v>
      </c>
      <c r="R282" s="201">
        <f t="shared" si="84"/>
        <v>0</v>
      </c>
      <c r="S282" s="201">
        <f t="shared" si="84"/>
        <v>1</v>
      </c>
      <c r="T282" s="201">
        <f t="shared" si="84"/>
        <v>0</v>
      </c>
      <c r="U282" s="201">
        <f t="shared" si="84"/>
        <v>1</v>
      </c>
      <c r="V282" s="201">
        <f t="shared" si="84"/>
        <v>1</v>
      </c>
      <c r="W282" s="201">
        <f t="shared" si="84"/>
        <v>0</v>
      </c>
      <c r="X282" s="201">
        <v>0</v>
      </c>
      <c r="Y282" s="201">
        <f t="shared" si="83"/>
        <v>0</v>
      </c>
      <c r="Z282" s="201">
        <f t="shared" si="83"/>
        <v>0</v>
      </c>
      <c r="AA282" s="201">
        <f t="shared" si="83"/>
        <v>0</v>
      </c>
      <c r="AB282" s="201">
        <f t="shared" si="83"/>
        <v>0</v>
      </c>
      <c r="AC282" s="201">
        <f t="shared" si="83"/>
        <v>0</v>
      </c>
      <c r="AD282" s="201">
        <f t="shared" si="83"/>
        <v>0</v>
      </c>
      <c r="AE282" s="201">
        <f t="shared" si="83"/>
        <v>0</v>
      </c>
      <c r="AF282" s="201">
        <f t="shared" si="83"/>
        <v>0</v>
      </c>
      <c r="AG282" s="201">
        <f t="shared" si="83"/>
        <v>0</v>
      </c>
      <c r="AH282" s="201">
        <f t="shared" si="83"/>
        <v>0</v>
      </c>
      <c r="AI282" s="201">
        <f t="shared" si="83"/>
        <v>0</v>
      </c>
      <c r="AJ282" s="201">
        <f t="shared" si="83"/>
        <v>0</v>
      </c>
      <c r="AK282" s="201">
        <f t="shared" si="83"/>
        <v>0</v>
      </c>
      <c r="AL282" s="201">
        <f t="shared" si="83"/>
        <v>0</v>
      </c>
      <c r="AM282" s="201">
        <f t="shared" si="83"/>
        <v>0</v>
      </c>
      <c r="AN282" s="201">
        <f t="shared" si="83"/>
        <v>0</v>
      </c>
      <c r="AO282" s="201">
        <f t="shared" si="83"/>
        <v>0</v>
      </c>
      <c r="AP282" s="201">
        <f t="shared" si="83"/>
        <v>0</v>
      </c>
      <c r="AQ282" s="201">
        <f t="shared" si="83"/>
        <v>0</v>
      </c>
      <c r="AR282" s="201">
        <f t="shared" si="83"/>
        <v>0</v>
      </c>
      <c r="AS282" s="201">
        <f t="shared" si="83"/>
        <v>0</v>
      </c>
      <c r="AT282" s="201">
        <f t="shared" si="83"/>
        <v>0</v>
      </c>
      <c r="AU282" s="201">
        <f t="shared" si="83"/>
        <v>0</v>
      </c>
      <c r="AV282" s="201">
        <f t="shared" si="83"/>
        <v>0</v>
      </c>
      <c r="AW282" s="201">
        <f t="shared" si="83"/>
        <v>0</v>
      </c>
      <c r="AX282" s="201">
        <f t="shared" si="83"/>
        <v>0</v>
      </c>
      <c r="AY282" s="201">
        <f t="shared" si="83"/>
        <v>0</v>
      </c>
      <c r="AZ282" s="201">
        <f t="shared" si="83"/>
        <v>0</v>
      </c>
      <c r="BA282" s="201">
        <f t="shared" si="83"/>
        <v>0</v>
      </c>
      <c r="BB282" s="201">
        <f t="shared" si="83"/>
        <v>0</v>
      </c>
      <c r="BC282" s="201">
        <f t="shared" si="83"/>
        <v>0</v>
      </c>
      <c r="BD282" s="201">
        <f t="shared" si="83"/>
        <v>0</v>
      </c>
      <c r="BE282" s="201">
        <f t="shared" si="83"/>
        <v>0</v>
      </c>
      <c r="BF282" s="241">
        <f t="shared" si="81"/>
        <v>4</v>
      </c>
      <c r="BG282" s="203"/>
    </row>
    <row r="283" spans="1:59" ht="42" customHeight="1">
      <c r="A283" s="314"/>
      <c r="B283" s="235" t="s">
        <v>37</v>
      </c>
      <c r="C283" s="226" t="str">
        <f>'[2]УП'!$B$49</f>
        <v>Оборудование, техника и технология сварки и резки металлов</v>
      </c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 t="s">
        <v>251</v>
      </c>
      <c r="R283" s="201"/>
      <c r="S283" s="201"/>
      <c r="T283" s="201"/>
      <c r="U283" s="201"/>
      <c r="V283" s="201"/>
      <c r="W283" s="201">
        <v>0</v>
      </c>
      <c r="X283" s="201">
        <v>0</v>
      </c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41">
        <f t="shared" si="81"/>
        <v>0</v>
      </c>
      <c r="BG283" s="203"/>
    </row>
    <row r="284" spans="1:59" ht="15.75" customHeight="1">
      <c r="A284" s="314"/>
      <c r="B284" s="235"/>
      <c r="C284" s="226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>
        <v>1</v>
      </c>
      <c r="R284" s="201"/>
      <c r="S284" s="201"/>
      <c r="T284" s="201"/>
      <c r="U284" s="201"/>
      <c r="V284" s="201"/>
      <c r="W284" s="201">
        <v>0</v>
      </c>
      <c r="X284" s="201">
        <v>0</v>
      </c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41">
        <f t="shared" si="81"/>
        <v>1</v>
      </c>
      <c r="BG284" s="203" t="s">
        <v>252</v>
      </c>
    </row>
    <row r="285" spans="1:59" ht="16.5" customHeight="1" hidden="1">
      <c r="A285" s="314"/>
      <c r="B285" s="235" t="s">
        <v>272</v>
      </c>
      <c r="C285" s="226" t="str">
        <f>'[3]УП'!$B$52</f>
        <v>Технология газовой сварки</v>
      </c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>
        <v>0</v>
      </c>
      <c r="X285" s="201">
        <v>0</v>
      </c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41">
        <f t="shared" si="81"/>
        <v>0</v>
      </c>
      <c r="BG285" s="203"/>
    </row>
    <row r="286" spans="1:59" ht="15.75" customHeight="1" hidden="1">
      <c r="A286" s="314"/>
      <c r="B286" s="235"/>
      <c r="C286" s="226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>
        <v>0</v>
      </c>
      <c r="X286" s="201">
        <v>0</v>
      </c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41">
        <f t="shared" si="81"/>
        <v>0</v>
      </c>
      <c r="BG286" s="203"/>
    </row>
    <row r="287" spans="1:59" ht="16.5" customHeight="1" hidden="1">
      <c r="A287" s="314"/>
      <c r="B287" s="235" t="s">
        <v>273</v>
      </c>
      <c r="C287" s="226" t="str">
        <f>'[3]УП'!$B$55</f>
        <v>Технология производства сварных конструкций</v>
      </c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>
        <v>0</v>
      </c>
      <c r="X287" s="201">
        <v>0</v>
      </c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41">
        <f t="shared" si="81"/>
        <v>0</v>
      </c>
      <c r="BG287" s="203"/>
    </row>
    <row r="288" spans="1:59" ht="15.75" customHeight="1" hidden="1">
      <c r="A288" s="314"/>
      <c r="B288" s="235"/>
      <c r="C288" s="226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>
        <v>0</v>
      </c>
      <c r="X288" s="201">
        <v>0</v>
      </c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41">
        <f t="shared" si="81"/>
        <v>0</v>
      </c>
      <c r="BG288" s="203"/>
    </row>
    <row r="289" spans="1:59" ht="49.5" customHeight="1" hidden="1">
      <c r="A289" s="314"/>
      <c r="B289" s="220" t="s">
        <v>149</v>
      </c>
      <c r="C289" s="226"/>
      <c r="D289" s="201"/>
      <c r="E289" s="201">
        <f>E291</f>
        <v>0</v>
      </c>
      <c r="F289" s="201">
        <f aca="true" t="shared" si="85" ref="F289:BE290">F291</f>
        <v>0</v>
      </c>
      <c r="G289" s="201">
        <f t="shared" si="85"/>
        <v>0</v>
      </c>
      <c r="H289" s="201">
        <f t="shared" si="85"/>
        <v>0</v>
      </c>
      <c r="I289" s="201">
        <f t="shared" si="85"/>
        <v>0</v>
      </c>
      <c r="J289" s="201">
        <f t="shared" si="85"/>
        <v>0</v>
      </c>
      <c r="K289" s="201">
        <f t="shared" si="85"/>
        <v>0</v>
      </c>
      <c r="L289" s="201">
        <f t="shared" si="85"/>
        <v>0</v>
      </c>
      <c r="M289" s="201">
        <f t="shared" si="85"/>
        <v>0</v>
      </c>
      <c r="N289" s="201">
        <f t="shared" si="85"/>
        <v>0</v>
      </c>
      <c r="O289" s="201">
        <f t="shared" si="85"/>
        <v>0</v>
      </c>
      <c r="P289" s="201">
        <f t="shared" si="85"/>
        <v>0</v>
      </c>
      <c r="Q289" s="201">
        <f t="shared" si="85"/>
        <v>0</v>
      </c>
      <c r="R289" s="201"/>
      <c r="S289" s="201"/>
      <c r="T289" s="201">
        <f t="shared" si="85"/>
        <v>0</v>
      </c>
      <c r="U289" s="201">
        <f t="shared" si="85"/>
        <v>0</v>
      </c>
      <c r="V289" s="201">
        <f t="shared" si="85"/>
        <v>0</v>
      </c>
      <c r="W289" s="201">
        <v>0</v>
      </c>
      <c r="X289" s="201">
        <v>0</v>
      </c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>
        <f t="shared" si="85"/>
        <v>0</v>
      </c>
      <c r="AP289" s="201">
        <f t="shared" si="85"/>
        <v>0</v>
      </c>
      <c r="AQ289" s="201">
        <f t="shared" si="85"/>
        <v>0</v>
      </c>
      <c r="AR289" s="201">
        <f t="shared" si="85"/>
        <v>0</v>
      </c>
      <c r="AS289" s="201">
        <f t="shared" si="85"/>
        <v>0</v>
      </c>
      <c r="AT289" s="201">
        <f t="shared" si="85"/>
        <v>0</v>
      </c>
      <c r="AU289" s="201">
        <f t="shared" si="85"/>
        <v>0</v>
      </c>
      <c r="AV289" s="201">
        <f t="shared" si="85"/>
        <v>0</v>
      </c>
      <c r="AW289" s="201">
        <f t="shared" si="85"/>
        <v>0</v>
      </c>
      <c r="AX289" s="201">
        <f t="shared" si="85"/>
        <v>0</v>
      </c>
      <c r="AY289" s="201">
        <f t="shared" si="85"/>
        <v>0</v>
      </c>
      <c r="AZ289" s="201">
        <f t="shared" si="85"/>
        <v>0</v>
      </c>
      <c r="BA289" s="201">
        <f t="shared" si="85"/>
        <v>0</v>
      </c>
      <c r="BB289" s="201">
        <f t="shared" si="85"/>
        <v>0</v>
      </c>
      <c r="BC289" s="201">
        <f t="shared" si="85"/>
        <v>0</v>
      </c>
      <c r="BD289" s="201">
        <f t="shared" si="85"/>
        <v>0</v>
      </c>
      <c r="BE289" s="201">
        <f t="shared" si="85"/>
        <v>0</v>
      </c>
      <c r="BF289" s="241">
        <f t="shared" si="81"/>
        <v>0</v>
      </c>
      <c r="BG289" s="203"/>
    </row>
    <row r="290" spans="1:59" ht="15.75" customHeight="1" hidden="1">
      <c r="A290" s="314"/>
      <c r="B290" s="220"/>
      <c r="C290" s="226"/>
      <c r="D290" s="201"/>
      <c r="E290" s="201">
        <f>E292</f>
        <v>0</v>
      </c>
      <c r="F290" s="201">
        <f t="shared" si="85"/>
        <v>0</v>
      </c>
      <c r="G290" s="201">
        <f t="shared" si="85"/>
        <v>0</v>
      </c>
      <c r="H290" s="201">
        <f t="shared" si="85"/>
        <v>0</v>
      </c>
      <c r="I290" s="201">
        <f t="shared" si="85"/>
        <v>0</v>
      </c>
      <c r="J290" s="201">
        <f t="shared" si="85"/>
        <v>0</v>
      </c>
      <c r="K290" s="201">
        <f t="shared" si="85"/>
        <v>0</v>
      </c>
      <c r="L290" s="201">
        <f t="shared" si="85"/>
        <v>0</v>
      </c>
      <c r="M290" s="201">
        <f t="shared" si="85"/>
        <v>0</v>
      </c>
      <c r="N290" s="201">
        <f t="shared" si="85"/>
        <v>0</v>
      </c>
      <c r="O290" s="201">
        <f t="shared" si="85"/>
        <v>0</v>
      </c>
      <c r="P290" s="201">
        <f t="shared" si="85"/>
        <v>0</v>
      </c>
      <c r="Q290" s="201">
        <f t="shared" si="85"/>
        <v>0</v>
      </c>
      <c r="R290" s="201"/>
      <c r="S290" s="201"/>
      <c r="T290" s="201">
        <f t="shared" si="85"/>
        <v>0</v>
      </c>
      <c r="U290" s="201">
        <f t="shared" si="85"/>
        <v>0</v>
      </c>
      <c r="V290" s="201">
        <f t="shared" si="85"/>
        <v>0</v>
      </c>
      <c r="W290" s="201">
        <v>0</v>
      </c>
      <c r="X290" s="201">
        <v>0</v>
      </c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>
        <f t="shared" si="85"/>
        <v>0</v>
      </c>
      <c r="AP290" s="201">
        <f t="shared" si="85"/>
        <v>0</v>
      </c>
      <c r="AQ290" s="201">
        <f t="shared" si="85"/>
        <v>0</v>
      </c>
      <c r="AR290" s="201">
        <f t="shared" si="85"/>
        <v>0</v>
      </c>
      <c r="AS290" s="201">
        <f t="shared" si="85"/>
        <v>0</v>
      </c>
      <c r="AT290" s="201">
        <f t="shared" si="85"/>
        <v>0</v>
      </c>
      <c r="AU290" s="201">
        <f t="shared" si="85"/>
        <v>0</v>
      </c>
      <c r="AV290" s="201">
        <f t="shared" si="85"/>
        <v>0</v>
      </c>
      <c r="AW290" s="201">
        <f t="shared" si="85"/>
        <v>0</v>
      </c>
      <c r="AX290" s="201">
        <f t="shared" si="85"/>
        <v>0</v>
      </c>
      <c r="AY290" s="201">
        <f t="shared" si="85"/>
        <v>0</v>
      </c>
      <c r="AZ290" s="201">
        <f t="shared" si="85"/>
        <v>0</v>
      </c>
      <c r="BA290" s="201">
        <f t="shared" si="85"/>
        <v>0</v>
      </c>
      <c r="BB290" s="201">
        <f t="shared" si="85"/>
        <v>0</v>
      </c>
      <c r="BC290" s="201">
        <f t="shared" si="85"/>
        <v>0</v>
      </c>
      <c r="BD290" s="201">
        <f t="shared" si="85"/>
        <v>0</v>
      </c>
      <c r="BE290" s="201">
        <f t="shared" si="85"/>
        <v>0</v>
      </c>
      <c r="BF290" s="241">
        <f t="shared" si="81"/>
        <v>0</v>
      </c>
      <c r="BG290" s="203"/>
    </row>
    <row r="291" spans="1:59" ht="16.5" customHeight="1" hidden="1">
      <c r="A291" s="314"/>
      <c r="B291" s="235" t="s">
        <v>274</v>
      </c>
      <c r="C291" s="226" t="str">
        <f>'[3]УП'!$B$59</f>
        <v>Технология газовой наплавки</v>
      </c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>
        <v>0</v>
      </c>
      <c r="X291" s="201">
        <v>0</v>
      </c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41">
        <f t="shared" si="81"/>
        <v>0</v>
      </c>
      <c r="BG291" s="203"/>
    </row>
    <row r="292" spans="1:59" ht="15.75" customHeight="1" hidden="1">
      <c r="A292" s="314"/>
      <c r="B292" s="235"/>
      <c r="C292" s="226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>
        <v>0</v>
      </c>
      <c r="X292" s="201">
        <v>0</v>
      </c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41">
        <f t="shared" si="81"/>
        <v>0</v>
      </c>
      <c r="BG292" s="203"/>
    </row>
    <row r="293" spans="1:59" ht="49.5" customHeight="1" hidden="1">
      <c r="A293" s="314"/>
      <c r="B293" s="220" t="s">
        <v>150</v>
      </c>
      <c r="C293" s="226" t="str">
        <f>'[3]УП'!$B$62</f>
        <v>Дефектация сварных швов и контроль качества сварных соединений</v>
      </c>
      <c r="D293" s="201"/>
      <c r="E293" s="201">
        <f>E295</f>
        <v>0</v>
      </c>
      <c r="F293" s="201">
        <f aca="true" t="shared" si="86" ref="F293:BE293">F295</f>
        <v>0</v>
      </c>
      <c r="G293" s="201">
        <f t="shared" si="86"/>
        <v>0</v>
      </c>
      <c r="H293" s="201">
        <f t="shared" si="86"/>
        <v>0</v>
      </c>
      <c r="I293" s="201">
        <f t="shared" si="86"/>
        <v>0</v>
      </c>
      <c r="J293" s="201">
        <f t="shared" si="86"/>
        <v>0</v>
      </c>
      <c r="K293" s="201">
        <f t="shared" si="86"/>
        <v>0</v>
      </c>
      <c r="L293" s="201">
        <f t="shared" si="86"/>
        <v>0</v>
      </c>
      <c r="M293" s="201">
        <f t="shared" si="86"/>
        <v>0</v>
      </c>
      <c r="N293" s="201">
        <f t="shared" si="86"/>
        <v>0</v>
      </c>
      <c r="O293" s="201">
        <f t="shared" si="86"/>
        <v>0</v>
      </c>
      <c r="P293" s="201">
        <f t="shared" si="86"/>
        <v>0</v>
      </c>
      <c r="Q293" s="201">
        <f t="shared" si="86"/>
        <v>0</v>
      </c>
      <c r="R293" s="201"/>
      <c r="S293" s="201"/>
      <c r="T293" s="201">
        <f t="shared" si="86"/>
        <v>0</v>
      </c>
      <c r="U293" s="201">
        <f t="shared" si="86"/>
        <v>0</v>
      </c>
      <c r="V293" s="201">
        <f t="shared" si="86"/>
        <v>0</v>
      </c>
      <c r="W293" s="201">
        <v>0</v>
      </c>
      <c r="X293" s="201">
        <v>0</v>
      </c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>
        <f t="shared" si="86"/>
        <v>0</v>
      </c>
      <c r="AP293" s="201">
        <f t="shared" si="86"/>
        <v>0</v>
      </c>
      <c r="AQ293" s="201">
        <f t="shared" si="86"/>
        <v>0</v>
      </c>
      <c r="AR293" s="201">
        <f t="shared" si="86"/>
        <v>0</v>
      </c>
      <c r="AS293" s="201">
        <f t="shared" si="86"/>
        <v>0</v>
      </c>
      <c r="AT293" s="201">
        <f t="shared" si="86"/>
        <v>0</v>
      </c>
      <c r="AU293" s="201">
        <f t="shared" si="86"/>
        <v>0</v>
      </c>
      <c r="AV293" s="201">
        <f t="shared" si="86"/>
        <v>0</v>
      </c>
      <c r="AW293" s="201">
        <f t="shared" si="86"/>
        <v>0</v>
      </c>
      <c r="AX293" s="201">
        <f t="shared" si="86"/>
        <v>0</v>
      </c>
      <c r="AY293" s="201">
        <f t="shared" si="86"/>
        <v>0</v>
      </c>
      <c r="AZ293" s="201">
        <f t="shared" si="86"/>
        <v>0</v>
      </c>
      <c r="BA293" s="201">
        <f t="shared" si="86"/>
        <v>0</v>
      </c>
      <c r="BB293" s="201">
        <f t="shared" si="86"/>
        <v>0</v>
      </c>
      <c r="BC293" s="201">
        <f t="shared" si="86"/>
        <v>0</v>
      </c>
      <c r="BD293" s="201">
        <f t="shared" si="86"/>
        <v>0</v>
      </c>
      <c r="BE293" s="201">
        <f t="shared" si="86"/>
        <v>0</v>
      </c>
      <c r="BF293" s="241">
        <f t="shared" si="81"/>
        <v>0</v>
      </c>
      <c r="BG293" s="203"/>
    </row>
    <row r="294" spans="1:59" ht="15.75" customHeight="1" hidden="1">
      <c r="A294" s="314"/>
      <c r="B294" s="220"/>
      <c r="C294" s="226"/>
      <c r="D294" s="201"/>
      <c r="E294" s="201">
        <f aca="true" t="shared" si="87" ref="E294:Q294">E297</f>
        <v>0</v>
      </c>
      <c r="F294" s="201">
        <f t="shared" si="87"/>
        <v>0</v>
      </c>
      <c r="G294" s="201">
        <f t="shared" si="87"/>
        <v>0</v>
      </c>
      <c r="H294" s="201">
        <f t="shared" si="87"/>
        <v>0</v>
      </c>
      <c r="I294" s="201">
        <f t="shared" si="87"/>
        <v>0</v>
      </c>
      <c r="J294" s="201">
        <f t="shared" si="87"/>
        <v>0</v>
      </c>
      <c r="K294" s="201">
        <f t="shared" si="87"/>
        <v>0</v>
      </c>
      <c r="L294" s="201">
        <f t="shared" si="87"/>
        <v>0</v>
      </c>
      <c r="M294" s="201">
        <f t="shared" si="87"/>
        <v>0</v>
      </c>
      <c r="N294" s="201">
        <f t="shared" si="87"/>
        <v>0</v>
      </c>
      <c r="O294" s="201">
        <f t="shared" si="87"/>
        <v>0</v>
      </c>
      <c r="P294" s="201">
        <f t="shared" si="87"/>
        <v>0</v>
      </c>
      <c r="Q294" s="201">
        <f t="shared" si="87"/>
        <v>0</v>
      </c>
      <c r="R294" s="201"/>
      <c r="S294" s="201"/>
      <c r="T294" s="201">
        <f>T297</f>
        <v>0</v>
      </c>
      <c r="U294" s="201" t="str">
        <f>U297</f>
        <v>дз</v>
      </c>
      <c r="V294" s="201" t="str">
        <f>V297</f>
        <v>квэ</v>
      </c>
      <c r="W294" s="201">
        <v>0</v>
      </c>
      <c r="X294" s="201">
        <v>0</v>
      </c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>
        <f aca="true" t="shared" si="88" ref="AO294:BE294">AO297</f>
        <v>0</v>
      </c>
      <c r="AP294" s="201">
        <f t="shared" si="88"/>
        <v>0</v>
      </c>
      <c r="AQ294" s="201">
        <f t="shared" si="88"/>
        <v>0</v>
      </c>
      <c r="AR294" s="201">
        <f t="shared" si="88"/>
        <v>0</v>
      </c>
      <c r="AS294" s="201">
        <f t="shared" si="88"/>
        <v>0</v>
      </c>
      <c r="AT294" s="201">
        <f t="shared" si="88"/>
        <v>0</v>
      </c>
      <c r="AU294" s="201">
        <f t="shared" si="88"/>
        <v>0</v>
      </c>
      <c r="AV294" s="201">
        <f t="shared" si="88"/>
        <v>0</v>
      </c>
      <c r="AW294" s="201">
        <f t="shared" si="88"/>
        <v>0</v>
      </c>
      <c r="AX294" s="201">
        <f t="shared" si="88"/>
        <v>0</v>
      </c>
      <c r="AY294" s="201">
        <f t="shared" si="88"/>
        <v>0</v>
      </c>
      <c r="AZ294" s="201">
        <f t="shared" si="88"/>
        <v>0</v>
      </c>
      <c r="BA294" s="201">
        <f t="shared" si="88"/>
        <v>0</v>
      </c>
      <c r="BB294" s="201">
        <f t="shared" si="88"/>
        <v>0</v>
      </c>
      <c r="BC294" s="201">
        <f t="shared" si="88"/>
        <v>0</v>
      </c>
      <c r="BD294" s="201">
        <f t="shared" si="88"/>
        <v>0</v>
      </c>
      <c r="BE294" s="201">
        <f t="shared" si="88"/>
        <v>0</v>
      </c>
      <c r="BF294" s="241">
        <f t="shared" si="81"/>
        <v>0</v>
      </c>
      <c r="BG294" s="203"/>
    </row>
    <row r="295" spans="1:59" ht="15" customHeight="1">
      <c r="A295" s="314"/>
      <c r="B295" s="235" t="s">
        <v>281</v>
      </c>
      <c r="C295" s="226" t="s">
        <v>53</v>
      </c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 t="s">
        <v>251</v>
      </c>
      <c r="T295" s="201"/>
      <c r="U295" s="201"/>
      <c r="V295" s="201"/>
      <c r="W295" s="201">
        <v>0</v>
      </c>
      <c r="X295" s="201">
        <v>0</v>
      </c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  <c r="BD295" s="201"/>
      <c r="BE295" s="201"/>
      <c r="BF295" s="241">
        <f t="shared" si="81"/>
        <v>0</v>
      </c>
      <c r="BG295" s="203"/>
    </row>
    <row r="296" spans="1:59" ht="15" customHeight="1">
      <c r="A296" s="314"/>
      <c r="B296" s="235"/>
      <c r="C296" s="226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>
        <v>1</v>
      </c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  <c r="BD296" s="201"/>
      <c r="BE296" s="201"/>
      <c r="BF296" s="241">
        <f t="shared" si="81"/>
        <v>1</v>
      </c>
      <c r="BG296" s="203" t="s">
        <v>252</v>
      </c>
    </row>
    <row r="297" spans="1:59" ht="18" customHeight="1">
      <c r="A297" s="314"/>
      <c r="B297" s="235" t="s">
        <v>282</v>
      </c>
      <c r="C297" s="226" t="s">
        <v>271</v>
      </c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 t="s">
        <v>251</v>
      </c>
      <c r="V297" s="201" t="s">
        <v>279</v>
      </c>
      <c r="W297" s="201">
        <v>0</v>
      </c>
      <c r="X297" s="201">
        <v>0</v>
      </c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41">
        <f t="shared" si="81"/>
        <v>0</v>
      </c>
      <c r="BG297" s="203"/>
    </row>
    <row r="298" spans="1:59" ht="18" customHeight="1">
      <c r="A298" s="314"/>
      <c r="B298" s="235"/>
      <c r="C298" s="226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>
        <v>1</v>
      </c>
      <c r="V298" s="201">
        <v>1</v>
      </c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41">
        <f t="shared" si="81"/>
        <v>2</v>
      </c>
      <c r="BG298" s="203" t="s">
        <v>280</v>
      </c>
    </row>
    <row r="299" spans="1:59" ht="16.5" customHeight="1">
      <c r="A299" s="314"/>
      <c r="B299" s="235" t="s">
        <v>38</v>
      </c>
      <c r="C299" s="226" t="s">
        <v>39</v>
      </c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 t="s">
        <v>251</v>
      </c>
      <c r="W299" s="201">
        <v>0</v>
      </c>
      <c r="X299" s="201">
        <v>0</v>
      </c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41">
        <f t="shared" si="81"/>
        <v>0</v>
      </c>
      <c r="BG299" s="203"/>
    </row>
    <row r="300" spans="1:59" ht="15.75" customHeight="1">
      <c r="A300" s="314"/>
      <c r="B300" s="235"/>
      <c r="C300" s="226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>
        <v>1</v>
      </c>
      <c r="W300" s="201">
        <v>0</v>
      </c>
      <c r="X300" s="201">
        <v>0</v>
      </c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41">
        <f t="shared" si="81"/>
        <v>1</v>
      </c>
      <c r="BG300" s="203" t="s">
        <v>252</v>
      </c>
    </row>
    <row r="301" spans="1:59" s="227" customFormat="1" ht="29.25" customHeight="1" hidden="1">
      <c r="A301" s="314"/>
      <c r="B301" s="304" t="s">
        <v>137</v>
      </c>
      <c r="C301" s="304"/>
      <c r="D301" s="215"/>
      <c r="E301" s="201">
        <f aca="true" t="shared" si="89" ref="E301:Q301">E213+E176+E271+E299+E254+E262</f>
        <v>0</v>
      </c>
      <c r="F301" s="201">
        <f t="shared" si="89"/>
        <v>0</v>
      </c>
      <c r="G301" s="201">
        <f t="shared" si="89"/>
        <v>0</v>
      </c>
      <c r="H301" s="201" t="e">
        <f t="shared" si="89"/>
        <v>#VALUE!</v>
      </c>
      <c r="I301" s="201">
        <f t="shared" si="89"/>
        <v>0</v>
      </c>
      <c r="J301" s="201" t="e">
        <f t="shared" si="89"/>
        <v>#VALUE!</v>
      </c>
      <c r="K301" s="201">
        <f t="shared" si="89"/>
        <v>0</v>
      </c>
      <c r="L301" s="201">
        <f t="shared" si="89"/>
        <v>0</v>
      </c>
      <c r="M301" s="201">
        <f t="shared" si="89"/>
        <v>0</v>
      </c>
      <c r="N301" s="201">
        <f t="shared" si="89"/>
        <v>0</v>
      </c>
      <c r="O301" s="201">
        <f t="shared" si="89"/>
        <v>0</v>
      </c>
      <c r="P301" s="201">
        <f t="shared" si="89"/>
        <v>0</v>
      </c>
      <c r="Q301" s="201" t="e">
        <f t="shared" si="89"/>
        <v>#VALUE!</v>
      </c>
      <c r="R301" s="201">
        <v>36</v>
      </c>
      <c r="S301" s="201">
        <f>S213+S176+S271+S299+S254+S262</f>
        <v>0</v>
      </c>
      <c r="T301" s="201">
        <v>36</v>
      </c>
      <c r="U301" s="201">
        <v>36</v>
      </c>
      <c r="V301" s="201" t="e">
        <f aca="true" t="shared" si="90" ref="V301:BE301">V213+V176+V271+V299</f>
        <v>#VALUE!</v>
      </c>
      <c r="W301" s="201">
        <v>0</v>
      </c>
      <c r="X301" s="201">
        <v>0</v>
      </c>
      <c r="Y301" s="201">
        <f t="shared" si="90"/>
        <v>0</v>
      </c>
      <c r="Z301" s="201">
        <f t="shared" si="90"/>
        <v>0</v>
      </c>
      <c r="AA301" s="201">
        <f t="shared" si="90"/>
        <v>0</v>
      </c>
      <c r="AB301" s="201">
        <f t="shared" si="90"/>
        <v>0</v>
      </c>
      <c r="AC301" s="201">
        <f t="shared" si="90"/>
        <v>0</v>
      </c>
      <c r="AD301" s="201">
        <f t="shared" si="90"/>
        <v>0</v>
      </c>
      <c r="AE301" s="201">
        <f t="shared" si="90"/>
        <v>0</v>
      </c>
      <c r="AF301" s="201">
        <f t="shared" si="90"/>
        <v>0</v>
      </c>
      <c r="AG301" s="201">
        <f t="shared" si="90"/>
        <v>0</v>
      </c>
      <c r="AH301" s="201">
        <f t="shared" si="90"/>
        <v>0</v>
      </c>
      <c r="AI301" s="201">
        <f t="shared" si="90"/>
        <v>0</v>
      </c>
      <c r="AJ301" s="201">
        <f t="shared" si="90"/>
        <v>0</v>
      </c>
      <c r="AK301" s="201">
        <f t="shared" si="90"/>
        <v>0</v>
      </c>
      <c r="AL301" s="201">
        <f t="shared" si="90"/>
        <v>0</v>
      </c>
      <c r="AM301" s="201">
        <f t="shared" si="90"/>
        <v>0</v>
      </c>
      <c r="AN301" s="201">
        <f t="shared" si="90"/>
        <v>0</v>
      </c>
      <c r="AO301" s="201">
        <f t="shared" si="90"/>
        <v>0</v>
      </c>
      <c r="AP301" s="201">
        <f t="shared" si="90"/>
        <v>0</v>
      </c>
      <c r="AQ301" s="201">
        <f t="shared" si="90"/>
        <v>0</v>
      </c>
      <c r="AR301" s="201">
        <f t="shared" si="90"/>
        <v>0</v>
      </c>
      <c r="AS301" s="201">
        <f t="shared" si="90"/>
        <v>0</v>
      </c>
      <c r="AT301" s="201">
        <f t="shared" si="90"/>
        <v>0</v>
      </c>
      <c r="AU301" s="201">
        <f t="shared" si="90"/>
        <v>0</v>
      </c>
      <c r="AV301" s="201">
        <f t="shared" si="90"/>
        <v>0</v>
      </c>
      <c r="AW301" s="201">
        <f t="shared" si="90"/>
        <v>0</v>
      </c>
      <c r="AX301" s="201">
        <f t="shared" si="90"/>
        <v>0</v>
      </c>
      <c r="AY301" s="201">
        <f t="shared" si="90"/>
        <v>0</v>
      </c>
      <c r="AZ301" s="201">
        <f t="shared" si="90"/>
        <v>0</v>
      </c>
      <c r="BA301" s="201">
        <f t="shared" si="90"/>
        <v>0</v>
      </c>
      <c r="BB301" s="201">
        <f t="shared" si="90"/>
        <v>0</v>
      </c>
      <c r="BC301" s="201">
        <f t="shared" si="90"/>
        <v>0</v>
      </c>
      <c r="BD301" s="201">
        <f t="shared" si="90"/>
        <v>0</v>
      </c>
      <c r="BE301" s="201">
        <f t="shared" si="90"/>
        <v>0</v>
      </c>
      <c r="BF301" s="245" t="e">
        <f>SUM(E301:BE301)</f>
        <v>#VALUE!</v>
      </c>
      <c r="BG301" s="203"/>
    </row>
    <row r="302" spans="1:59" s="227" customFormat="1" ht="17.25" customHeight="1">
      <c r="A302" s="314"/>
      <c r="B302" s="226" t="s">
        <v>48</v>
      </c>
      <c r="C302" s="226" t="s">
        <v>49</v>
      </c>
      <c r="D302" s="215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 t="s">
        <v>76</v>
      </c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45"/>
      <c r="BG302" s="203"/>
    </row>
    <row r="303" spans="1:59" ht="34.5" customHeight="1">
      <c r="A303" s="314"/>
      <c r="B303" s="305" t="s">
        <v>259</v>
      </c>
      <c r="C303" s="306"/>
      <c r="D303" s="201"/>
      <c r="E303" s="201">
        <f>E214+E177+E272+E300+E255+E263</f>
        <v>0</v>
      </c>
      <c r="F303" s="201">
        <f>F214+F177+F272+F300+F255+F263</f>
        <v>0</v>
      </c>
      <c r="G303" s="201">
        <f>G214+G177+G272+G300+G255+G263</f>
        <v>0</v>
      </c>
      <c r="H303" s="201">
        <f>H214+H177+H272+H300+H255+H263</f>
        <v>1</v>
      </c>
      <c r="I303" s="201">
        <f>I214+I177+I272+I300+I255+I263</f>
        <v>0</v>
      </c>
      <c r="J303" s="201">
        <v>1</v>
      </c>
      <c r="K303" s="201">
        <f>K214+K177+K272+K300+K255+K263</f>
        <v>0</v>
      </c>
      <c r="L303" s="201">
        <v>1</v>
      </c>
      <c r="M303" s="201">
        <v>1</v>
      </c>
      <c r="N303" s="201">
        <f>N214+N177+N272+N300+N255+N263</f>
        <v>0</v>
      </c>
      <c r="O303" s="201">
        <f>O214+O177+O272+O300+O255+O263</f>
        <v>0</v>
      </c>
      <c r="P303" s="201">
        <f>P214+P177+P272+P300+P255+P263</f>
        <v>0</v>
      </c>
      <c r="Q303" s="201">
        <v>1</v>
      </c>
      <c r="R303" s="201">
        <f>R214+R177+R272+R300+R255+R263</f>
        <v>0</v>
      </c>
      <c r="S303" s="201">
        <v>1</v>
      </c>
      <c r="T303" s="201">
        <f>T214+T177+T272+T300+T255+T263</f>
        <v>0</v>
      </c>
      <c r="U303" s="201">
        <v>1</v>
      </c>
      <c r="V303" s="201">
        <f>V214+V177+V272+V300+V255+V263+V255</f>
        <v>4</v>
      </c>
      <c r="W303" s="201">
        <f aca="true" t="shared" si="91" ref="W303:AX303">W214+W177+W272+W300+W255+W263+W255</f>
        <v>0</v>
      </c>
      <c r="X303" s="201">
        <f t="shared" si="91"/>
        <v>0</v>
      </c>
      <c r="Y303" s="201">
        <f t="shared" si="91"/>
        <v>0</v>
      </c>
      <c r="Z303" s="201">
        <f t="shared" si="91"/>
        <v>0</v>
      </c>
      <c r="AA303" s="201">
        <f t="shared" si="91"/>
        <v>0</v>
      </c>
      <c r="AB303" s="201">
        <f t="shared" si="91"/>
        <v>0</v>
      </c>
      <c r="AC303" s="201">
        <f t="shared" si="91"/>
        <v>0</v>
      </c>
      <c r="AD303" s="201">
        <f t="shared" si="91"/>
        <v>0</v>
      </c>
      <c r="AE303" s="201">
        <f t="shared" si="91"/>
        <v>0</v>
      </c>
      <c r="AF303" s="201">
        <f t="shared" si="91"/>
        <v>0</v>
      </c>
      <c r="AG303" s="201">
        <f t="shared" si="91"/>
        <v>0</v>
      </c>
      <c r="AH303" s="201">
        <f t="shared" si="91"/>
        <v>0</v>
      </c>
      <c r="AI303" s="201">
        <f t="shared" si="91"/>
        <v>0</v>
      </c>
      <c r="AJ303" s="201">
        <f t="shared" si="91"/>
        <v>0</v>
      </c>
      <c r="AK303" s="201">
        <f t="shared" si="91"/>
        <v>0</v>
      </c>
      <c r="AL303" s="201">
        <f t="shared" si="91"/>
        <v>0</v>
      </c>
      <c r="AM303" s="201">
        <f t="shared" si="91"/>
        <v>0</v>
      </c>
      <c r="AN303" s="201">
        <f t="shared" si="91"/>
        <v>0</v>
      </c>
      <c r="AO303" s="201">
        <f t="shared" si="91"/>
        <v>0</v>
      </c>
      <c r="AP303" s="201">
        <f t="shared" si="91"/>
        <v>0</v>
      </c>
      <c r="AQ303" s="201">
        <f t="shared" si="91"/>
        <v>0</v>
      </c>
      <c r="AR303" s="201">
        <f t="shared" si="91"/>
        <v>0</v>
      </c>
      <c r="AS303" s="201">
        <f t="shared" si="91"/>
        <v>0</v>
      </c>
      <c r="AT303" s="201">
        <f t="shared" si="91"/>
        <v>0</v>
      </c>
      <c r="AU303" s="201">
        <f t="shared" si="91"/>
        <v>0</v>
      </c>
      <c r="AV303" s="201">
        <f t="shared" si="91"/>
        <v>0</v>
      </c>
      <c r="AW303" s="201">
        <f t="shared" si="91"/>
        <v>0</v>
      </c>
      <c r="AX303" s="201">
        <f t="shared" si="91"/>
        <v>0</v>
      </c>
      <c r="AY303" s="201">
        <f aca="true" t="shared" si="92" ref="AY303:BE303">AY177+AY214+AY272</f>
        <v>0</v>
      </c>
      <c r="AZ303" s="201">
        <f t="shared" si="92"/>
        <v>0</v>
      </c>
      <c r="BA303" s="201">
        <f t="shared" si="92"/>
        <v>0</v>
      </c>
      <c r="BB303" s="201">
        <f t="shared" si="92"/>
        <v>0</v>
      </c>
      <c r="BC303" s="201">
        <f t="shared" si="92"/>
        <v>0</v>
      </c>
      <c r="BD303" s="201">
        <f t="shared" si="92"/>
        <v>0</v>
      </c>
      <c r="BE303" s="201">
        <f t="shared" si="92"/>
        <v>0</v>
      </c>
      <c r="BF303" s="245">
        <f>SUM(E303:BE303)</f>
        <v>11</v>
      </c>
      <c r="BG303" s="203" t="s">
        <v>283</v>
      </c>
    </row>
    <row r="304" spans="1:59" s="228" customFormat="1" ht="30" customHeight="1" hidden="1">
      <c r="A304" s="315"/>
      <c r="B304" s="307" t="s">
        <v>140</v>
      </c>
      <c r="C304" s="307"/>
      <c r="D304" s="215"/>
      <c r="E304" s="201">
        <f aca="true" t="shared" si="93" ref="E304:BE304">E301+E303</f>
        <v>0</v>
      </c>
      <c r="F304" s="201">
        <f t="shared" si="93"/>
        <v>0</v>
      </c>
      <c r="G304" s="201">
        <f t="shared" si="93"/>
        <v>0</v>
      </c>
      <c r="H304" s="201" t="e">
        <f t="shared" si="93"/>
        <v>#VALUE!</v>
      </c>
      <c r="I304" s="201">
        <f t="shared" si="93"/>
        <v>0</v>
      </c>
      <c r="J304" s="201" t="e">
        <f t="shared" si="93"/>
        <v>#VALUE!</v>
      </c>
      <c r="K304" s="201">
        <f t="shared" si="93"/>
        <v>0</v>
      </c>
      <c r="L304" s="201">
        <f t="shared" si="93"/>
        <v>1</v>
      </c>
      <c r="M304" s="201">
        <f t="shared" si="93"/>
        <v>1</v>
      </c>
      <c r="N304" s="201">
        <f t="shared" si="93"/>
        <v>0</v>
      </c>
      <c r="O304" s="201">
        <f t="shared" si="93"/>
        <v>0</v>
      </c>
      <c r="P304" s="201">
        <f t="shared" si="93"/>
        <v>0</v>
      </c>
      <c r="Q304" s="201" t="e">
        <f t="shared" si="93"/>
        <v>#VALUE!</v>
      </c>
      <c r="R304" s="201">
        <f t="shared" si="93"/>
        <v>36</v>
      </c>
      <c r="S304" s="201">
        <f t="shared" si="93"/>
        <v>1</v>
      </c>
      <c r="T304" s="201">
        <f t="shared" si="93"/>
        <v>36</v>
      </c>
      <c r="U304" s="201">
        <f t="shared" si="93"/>
        <v>37</v>
      </c>
      <c r="V304" s="201" t="e">
        <f t="shared" si="93"/>
        <v>#VALUE!</v>
      </c>
      <c r="W304" s="201">
        <v>0</v>
      </c>
      <c r="X304" s="201">
        <v>0</v>
      </c>
      <c r="Y304" s="201">
        <f t="shared" si="93"/>
        <v>0</v>
      </c>
      <c r="Z304" s="201">
        <f t="shared" si="93"/>
        <v>0</v>
      </c>
      <c r="AA304" s="201">
        <f t="shared" si="93"/>
        <v>0</v>
      </c>
      <c r="AB304" s="201">
        <f t="shared" si="93"/>
        <v>0</v>
      </c>
      <c r="AC304" s="201">
        <f t="shared" si="93"/>
        <v>0</v>
      </c>
      <c r="AD304" s="201">
        <f t="shared" si="93"/>
        <v>0</v>
      </c>
      <c r="AE304" s="201">
        <f t="shared" si="93"/>
        <v>0</v>
      </c>
      <c r="AF304" s="201">
        <f t="shared" si="93"/>
        <v>0</v>
      </c>
      <c r="AG304" s="201">
        <f t="shared" si="93"/>
        <v>0</v>
      </c>
      <c r="AH304" s="201">
        <f t="shared" si="93"/>
        <v>0</v>
      </c>
      <c r="AI304" s="201">
        <f t="shared" si="93"/>
        <v>0</v>
      </c>
      <c r="AJ304" s="201">
        <f t="shared" si="93"/>
        <v>0</v>
      </c>
      <c r="AK304" s="201">
        <f t="shared" si="93"/>
        <v>0</v>
      </c>
      <c r="AL304" s="201">
        <f t="shared" si="93"/>
        <v>0</v>
      </c>
      <c r="AM304" s="201">
        <f t="shared" si="93"/>
        <v>0</v>
      </c>
      <c r="AN304" s="201">
        <f t="shared" si="93"/>
        <v>0</v>
      </c>
      <c r="AO304" s="201">
        <f t="shared" si="93"/>
        <v>0</v>
      </c>
      <c r="AP304" s="201">
        <f t="shared" si="93"/>
        <v>0</v>
      </c>
      <c r="AQ304" s="201">
        <f t="shared" si="93"/>
        <v>0</v>
      </c>
      <c r="AR304" s="201">
        <f t="shared" si="93"/>
        <v>0</v>
      </c>
      <c r="AS304" s="201">
        <f t="shared" si="93"/>
        <v>0</v>
      </c>
      <c r="AT304" s="201">
        <f t="shared" si="93"/>
        <v>0</v>
      </c>
      <c r="AU304" s="201">
        <f t="shared" si="93"/>
        <v>0</v>
      </c>
      <c r="AV304" s="201">
        <f t="shared" si="93"/>
        <v>0</v>
      </c>
      <c r="AW304" s="201">
        <f t="shared" si="93"/>
        <v>0</v>
      </c>
      <c r="AX304" s="201">
        <f t="shared" si="93"/>
        <v>0</v>
      </c>
      <c r="AY304" s="201">
        <f t="shared" si="93"/>
        <v>0</v>
      </c>
      <c r="AZ304" s="201">
        <f t="shared" si="93"/>
        <v>0</v>
      </c>
      <c r="BA304" s="201">
        <f t="shared" si="93"/>
        <v>0</v>
      </c>
      <c r="BB304" s="201">
        <f t="shared" si="93"/>
        <v>0</v>
      </c>
      <c r="BC304" s="201">
        <f t="shared" si="93"/>
        <v>0</v>
      </c>
      <c r="BD304" s="201">
        <f t="shared" si="93"/>
        <v>0</v>
      </c>
      <c r="BE304" s="201">
        <f t="shared" si="93"/>
        <v>0</v>
      </c>
      <c r="BF304" s="245" t="e">
        <f>SUM(E304:BE304)</f>
        <v>#VALUE!</v>
      </c>
      <c r="BG304" s="203"/>
    </row>
  </sheetData>
  <sheetProtection/>
  <mergeCells count="84">
    <mergeCell ref="A254:A304"/>
    <mergeCell ref="B301:C301"/>
    <mergeCell ref="B303:C303"/>
    <mergeCell ref="B304:C304"/>
    <mergeCell ref="BB171:BD171"/>
    <mergeCell ref="BF171:BF175"/>
    <mergeCell ref="AJ171:AM171"/>
    <mergeCell ref="AO171:AQ171"/>
    <mergeCell ref="AS171:AU171"/>
    <mergeCell ref="AW171:AZ171"/>
    <mergeCell ref="BG171:BG175"/>
    <mergeCell ref="E172:BE172"/>
    <mergeCell ref="E174:BE174"/>
    <mergeCell ref="A176:A211"/>
    <mergeCell ref="B208:C208"/>
    <mergeCell ref="B209:C209"/>
    <mergeCell ref="B210:C210"/>
    <mergeCell ref="B211:C211"/>
    <mergeCell ref="AB171:AD171"/>
    <mergeCell ref="AF171:AH171"/>
    <mergeCell ref="D171:D175"/>
    <mergeCell ref="F171:H171"/>
    <mergeCell ref="J171:M171"/>
    <mergeCell ref="O171:Q171"/>
    <mergeCell ref="S171:U171"/>
    <mergeCell ref="W171:Z171"/>
    <mergeCell ref="B164:C164"/>
    <mergeCell ref="B165:C165"/>
    <mergeCell ref="B166:C166"/>
    <mergeCell ref="B169:C169"/>
    <mergeCell ref="A171:A175"/>
    <mergeCell ref="B171:B175"/>
    <mergeCell ref="C171:C175"/>
    <mergeCell ref="BF66:BF70"/>
    <mergeCell ref="BG66:BG70"/>
    <mergeCell ref="E67:BE67"/>
    <mergeCell ref="E69:BE69"/>
    <mergeCell ref="A71:A106"/>
    <mergeCell ref="B103:C103"/>
    <mergeCell ref="B104:C104"/>
    <mergeCell ref="B105:C105"/>
    <mergeCell ref="B106:C106"/>
    <mergeCell ref="AF66:AH66"/>
    <mergeCell ref="AJ66:AM66"/>
    <mergeCell ref="AO66:AQ66"/>
    <mergeCell ref="AS66:AU66"/>
    <mergeCell ref="AW66:AZ66"/>
    <mergeCell ref="BB66:BD66"/>
    <mergeCell ref="F66:H66"/>
    <mergeCell ref="J66:M66"/>
    <mergeCell ref="O66:Q66"/>
    <mergeCell ref="S66:U66"/>
    <mergeCell ref="W66:Z66"/>
    <mergeCell ref="AB66:AD66"/>
    <mergeCell ref="B64:C64"/>
    <mergeCell ref="B65:C65"/>
    <mergeCell ref="A66:A70"/>
    <mergeCell ref="B66:B70"/>
    <mergeCell ref="C66:C70"/>
    <mergeCell ref="D66:D70"/>
    <mergeCell ref="BG4:BG8"/>
    <mergeCell ref="E5:BE5"/>
    <mergeCell ref="E7:BE7"/>
    <mergeCell ref="A9:A44"/>
    <mergeCell ref="B62:C62"/>
    <mergeCell ref="B63:C63"/>
    <mergeCell ref="AJ4:AM4"/>
    <mergeCell ref="AO4:AQ4"/>
    <mergeCell ref="AS4:AU4"/>
    <mergeCell ref="AW4:AZ4"/>
    <mergeCell ref="BB4:BD4"/>
    <mergeCell ref="BF4:BF8"/>
    <mergeCell ref="J4:M4"/>
    <mergeCell ref="O4:Q4"/>
    <mergeCell ref="S4:U4"/>
    <mergeCell ref="W4:Z4"/>
    <mergeCell ref="AB4:AD4"/>
    <mergeCell ref="AF4:AH4"/>
    <mergeCell ref="A2:C2"/>
    <mergeCell ref="A4:A8"/>
    <mergeCell ref="B4:B8"/>
    <mergeCell ref="C4:C8"/>
    <mergeCell ref="D4:D8"/>
    <mergeCell ref="F4:H4"/>
  </mergeCells>
  <printOptions/>
  <pageMargins left="0.16" right="0.2" top="0.36" bottom="0.26" header="0.31496062992125984" footer="0.31496062992125984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06"/>
  <sheetViews>
    <sheetView view="pageBreakPreview" zoomScale="55" zoomScaleSheetLayoutView="55" workbookViewId="0" topLeftCell="B93">
      <selection activeCell="E174" sqref="E174:BE174"/>
    </sheetView>
  </sheetViews>
  <sheetFormatPr defaultColWidth="9.140625" defaultRowHeight="15"/>
  <cols>
    <col min="1" max="1" width="9.421875" style="199" customWidth="1"/>
    <col min="2" max="2" width="12.00390625" style="199" customWidth="1"/>
    <col min="3" max="3" width="52.00390625" style="199" customWidth="1"/>
    <col min="4" max="4" width="9.140625" style="197" customWidth="1"/>
    <col min="5" max="57" width="5.7109375" style="197" customWidth="1"/>
    <col min="58" max="58" width="9.57421875" style="198" customWidth="1"/>
    <col min="59" max="16384" width="9.140625" style="199" customWidth="1"/>
  </cols>
  <sheetData>
    <row r="1" spans="1:3" ht="18.75">
      <c r="A1" s="194" t="s">
        <v>98</v>
      </c>
      <c r="B1" s="195" t="s">
        <v>99</v>
      </c>
      <c r="C1" s="196"/>
    </row>
    <row r="2" spans="1:3" ht="47.25" customHeight="1">
      <c r="A2" s="295" t="s">
        <v>287</v>
      </c>
      <c r="B2" s="295"/>
      <c r="C2" s="295"/>
    </row>
    <row r="4" spans="1:58" s="197" customFormat="1" ht="93.75" customHeight="1">
      <c r="A4" s="296" t="s">
        <v>100</v>
      </c>
      <c r="B4" s="296" t="s">
        <v>0</v>
      </c>
      <c r="C4" s="296" t="s">
        <v>101</v>
      </c>
      <c r="D4" s="297" t="s">
        <v>102</v>
      </c>
      <c r="E4" s="268" t="s">
        <v>294</v>
      </c>
      <c r="F4" s="298" t="s">
        <v>103</v>
      </c>
      <c r="G4" s="298"/>
      <c r="H4" s="298"/>
      <c r="I4" s="268" t="s">
        <v>295</v>
      </c>
      <c r="J4" s="298" t="s">
        <v>104</v>
      </c>
      <c r="K4" s="298"/>
      <c r="L4" s="298"/>
      <c r="M4" s="298"/>
      <c r="N4" s="268" t="s">
        <v>296</v>
      </c>
      <c r="O4" s="298" t="s">
        <v>105</v>
      </c>
      <c r="P4" s="298"/>
      <c r="Q4" s="298"/>
      <c r="R4" s="268" t="s">
        <v>297</v>
      </c>
      <c r="S4" s="298" t="s">
        <v>106</v>
      </c>
      <c r="T4" s="298"/>
      <c r="U4" s="298"/>
      <c r="V4" s="268" t="s">
        <v>298</v>
      </c>
      <c r="W4" s="298" t="s">
        <v>107</v>
      </c>
      <c r="X4" s="298"/>
      <c r="Y4" s="298"/>
      <c r="Z4" s="298"/>
      <c r="AA4" s="268" t="s">
        <v>299</v>
      </c>
      <c r="AB4" s="298" t="s">
        <v>108</v>
      </c>
      <c r="AC4" s="298"/>
      <c r="AD4" s="298"/>
      <c r="AE4" s="268" t="s">
        <v>300</v>
      </c>
      <c r="AF4" s="298" t="s">
        <v>109</v>
      </c>
      <c r="AG4" s="298"/>
      <c r="AH4" s="298"/>
      <c r="AI4" s="268" t="s">
        <v>301</v>
      </c>
      <c r="AJ4" s="298" t="s">
        <v>110</v>
      </c>
      <c r="AK4" s="298"/>
      <c r="AL4" s="298"/>
      <c r="AM4" s="298"/>
      <c r="AN4" s="268" t="s">
        <v>302</v>
      </c>
      <c r="AO4" s="298" t="s">
        <v>111</v>
      </c>
      <c r="AP4" s="298"/>
      <c r="AQ4" s="298"/>
      <c r="AR4" s="268" t="s">
        <v>112</v>
      </c>
      <c r="AS4" s="298" t="s">
        <v>113</v>
      </c>
      <c r="AT4" s="298"/>
      <c r="AU4" s="298"/>
      <c r="AV4" s="268" t="s">
        <v>303</v>
      </c>
      <c r="AW4" s="298" t="s">
        <v>114</v>
      </c>
      <c r="AX4" s="298"/>
      <c r="AY4" s="298"/>
      <c r="AZ4" s="298"/>
      <c r="BA4" s="268" t="s">
        <v>304</v>
      </c>
      <c r="BB4" s="298" t="s">
        <v>115</v>
      </c>
      <c r="BC4" s="298"/>
      <c r="BD4" s="298"/>
      <c r="BE4" s="268" t="s">
        <v>305</v>
      </c>
      <c r="BF4" s="299" t="s">
        <v>116</v>
      </c>
    </row>
    <row r="5" spans="1:58" ht="22.5" customHeight="1">
      <c r="A5" s="296"/>
      <c r="B5" s="296"/>
      <c r="C5" s="296"/>
      <c r="D5" s="297"/>
      <c r="E5" s="301" t="s">
        <v>117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299"/>
    </row>
    <row r="6" spans="1:58" ht="14.25">
      <c r="A6" s="296"/>
      <c r="B6" s="296"/>
      <c r="C6" s="296"/>
      <c r="D6" s="297"/>
      <c r="E6" s="200">
        <v>36</v>
      </c>
      <c r="F6" s="200">
        <v>37</v>
      </c>
      <c r="G6" s="249">
        <v>38</v>
      </c>
      <c r="H6" s="249">
        <v>39</v>
      </c>
      <c r="I6" s="249">
        <v>40</v>
      </c>
      <c r="J6" s="249">
        <v>41</v>
      </c>
      <c r="K6" s="249">
        <v>42</v>
      </c>
      <c r="L6" s="249">
        <v>43</v>
      </c>
      <c r="M6" s="249">
        <v>44</v>
      </c>
      <c r="N6" s="249">
        <v>45</v>
      </c>
      <c r="O6" s="249">
        <v>46</v>
      </c>
      <c r="P6" s="249">
        <v>47</v>
      </c>
      <c r="Q6" s="249">
        <v>48</v>
      </c>
      <c r="R6" s="249">
        <v>49</v>
      </c>
      <c r="S6" s="249">
        <v>50</v>
      </c>
      <c r="T6" s="249">
        <v>51</v>
      </c>
      <c r="U6" s="249">
        <v>52</v>
      </c>
      <c r="V6" s="249">
        <v>53</v>
      </c>
      <c r="W6" s="200">
        <v>1</v>
      </c>
      <c r="X6" s="200">
        <v>2</v>
      </c>
      <c r="Y6" s="200">
        <v>3</v>
      </c>
      <c r="Z6" s="200">
        <v>4</v>
      </c>
      <c r="AA6" s="200">
        <v>5</v>
      </c>
      <c r="AB6" s="200">
        <v>6</v>
      </c>
      <c r="AC6" s="200">
        <v>7</v>
      </c>
      <c r="AD6" s="200">
        <v>8</v>
      </c>
      <c r="AE6" s="200">
        <v>9</v>
      </c>
      <c r="AF6" s="200">
        <v>10</v>
      </c>
      <c r="AG6" s="200">
        <v>11</v>
      </c>
      <c r="AH6" s="200">
        <v>12</v>
      </c>
      <c r="AI6" s="200">
        <v>13</v>
      </c>
      <c r="AJ6" s="200">
        <v>14</v>
      </c>
      <c r="AK6" s="200">
        <v>15</v>
      </c>
      <c r="AL6" s="200">
        <v>16</v>
      </c>
      <c r="AM6" s="200">
        <v>17</v>
      </c>
      <c r="AN6" s="200">
        <v>18</v>
      </c>
      <c r="AO6" s="200">
        <v>19</v>
      </c>
      <c r="AP6" s="200">
        <v>20</v>
      </c>
      <c r="AQ6" s="200">
        <v>21</v>
      </c>
      <c r="AR6" s="200">
        <v>22</v>
      </c>
      <c r="AS6" s="200">
        <v>23</v>
      </c>
      <c r="AT6" s="200">
        <v>24</v>
      </c>
      <c r="AU6" s="200">
        <v>25</v>
      </c>
      <c r="AV6" s="200">
        <v>26</v>
      </c>
      <c r="AW6" s="200">
        <v>27</v>
      </c>
      <c r="AX6" s="200">
        <v>28</v>
      </c>
      <c r="AY6" s="200">
        <v>29</v>
      </c>
      <c r="AZ6" s="200">
        <v>30</v>
      </c>
      <c r="BA6" s="200">
        <v>31</v>
      </c>
      <c r="BB6" s="200">
        <v>32</v>
      </c>
      <c r="BC6" s="200">
        <v>33</v>
      </c>
      <c r="BD6" s="200">
        <v>34</v>
      </c>
      <c r="BE6" s="200">
        <v>35</v>
      </c>
      <c r="BF6" s="299"/>
    </row>
    <row r="7" spans="1:58" ht="12.75">
      <c r="A7" s="296"/>
      <c r="B7" s="296"/>
      <c r="C7" s="296"/>
      <c r="D7" s="297"/>
      <c r="E7" s="302" t="s">
        <v>118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299"/>
    </row>
    <row r="8" spans="1:58" ht="18.75" customHeight="1">
      <c r="A8" s="296"/>
      <c r="B8" s="296"/>
      <c r="C8" s="296"/>
      <c r="D8" s="297"/>
      <c r="E8" s="200">
        <v>1</v>
      </c>
      <c r="F8" s="200">
        <v>2</v>
      </c>
      <c r="G8" s="200">
        <v>3</v>
      </c>
      <c r="H8" s="200">
        <v>4</v>
      </c>
      <c r="I8" s="200">
        <v>5</v>
      </c>
      <c r="J8" s="200">
        <v>6</v>
      </c>
      <c r="K8" s="200">
        <v>7</v>
      </c>
      <c r="L8" s="200">
        <v>8</v>
      </c>
      <c r="M8" s="200">
        <v>9</v>
      </c>
      <c r="N8" s="200">
        <v>10</v>
      </c>
      <c r="O8" s="200">
        <v>11</v>
      </c>
      <c r="P8" s="200">
        <v>12</v>
      </c>
      <c r="Q8" s="200">
        <v>13</v>
      </c>
      <c r="R8" s="200">
        <v>14</v>
      </c>
      <c r="S8" s="200">
        <v>15</v>
      </c>
      <c r="T8" s="200">
        <v>16</v>
      </c>
      <c r="U8" s="200">
        <v>17</v>
      </c>
      <c r="V8" s="200">
        <v>18</v>
      </c>
      <c r="W8" s="200">
        <v>19</v>
      </c>
      <c r="X8" s="200">
        <v>20</v>
      </c>
      <c r="Y8" s="200">
        <v>21</v>
      </c>
      <c r="Z8" s="200">
        <v>22</v>
      </c>
      <c r="AA8" s="200">
        <v>23</v>
      </c>
      <c r="AB8" s="200">
        <v>24</v>
      </c>
      <c r="AC8" s="200">
        <v>25</v>
      </c>
      <c r="AD8" s="200">
        <v>26</v>
      </c>
      <c r="AE8" s="200">
        <v>27</v>
      </c>
      <c r="AF8" s="200">
        <v>28</v>
      </c>
      <c r="AG8" s="200">
        <v>29</v>
      </c>
      <c r="AH8" s="200">
        <v>30</v>
      </c>
      <c r="AI8" s="200">
        <v>31</v>
      </c>
      <c r="AJ8" s="200">
        <v>32</v>
      </c>
      <c r="AK8" s="200">
        <v>33</v>
      </c>
      <c r="AL8" s="200">
        <v>34</v>
      </c>
      <c r="AM8" s="200">
        <v>35</v>
      </c>
      <c r="AN8" s="200">
        <v>36</v>
      </c>
      <c r="AO8" s="200">
        <v>37</v>
      </c>
      <c r="AP8" s="200">
        <v>0.38</v>
      </c>
      <c r="AQ8" s="200">
        <v>39</v>
      </c>
      <c r="AR8" s="200">
        <v>40</v>
      </c>
      <c r="AS8" s="200">
        <v>41</v>
      </c>
      <c r="AT8" s="200">
        <v>42</v>
      </c>
      <c r="AU8" s="200">
        <v>43</v>
      </c>
      <c r="AV8" s="200">
        <v>44</v>
      </c>
      <c r="AW8" s="200">
        <v>45</v>
      </c>
      <c r="AX8" s="200">
        <v>46</v>
      </c>
      <c r="AY8" s="200">
        <v>47</v>
      </c>
      <c r="AZ8" s="200">
        <v>48</v>
      </c>
      <c r="BA8" s="200">
        <v>49</v>
      </c>
      <c r="BB8" s="200">
        <v>50</v>
      </c>
      <c r="BC8" s="200">
        <v>51</v>
      </c>
      <c r="BD8" s="200">
        <v>52</v>
      </c>
      <c r="BE8" s="200">
        <v>53</v>
      </c>
      <c r="BF8" s="299"/>
    </row>
    <row r="9" spans="1:58" ht="27" customHeight="1">
      <c r="A9" s="303" t="s">
        <v>8</v>
      </c>
      <c r="B9" s="204" t="s">
        <v>119</v>
      </c>
      <c r="C9" s="204" t="s">
        <v>14</v>
      </c>
      <c r="D9" s="201" t="s">
        <v>120</v>
      </c>
      <c r="E9" s="201">
        <f>E11+E31</f>
        <v>35</v>
      </c>
      <c r="F9" s="201">
        <f aca="true" t="shared" si="0" ref="F9:BF9">F11+F31</f>
        <v>35</v>
      </c>
      <c r="G9" s="201">
        <f t="shared" si="0"/>
        <v>35</v>
      </c>
      <c r="H9" s="201">
        <f t="shared" si="0"/>
        <v>35</v>
      </c>
      <c r="I9" s="201">
        <f t="shared" si="0"/>
        <v>35</v>
      </c>
      <c r="J9" s="201">
        <f t="shared" si="0"/>
        <v>35</v>
      </c>
      <c r="K9" s="201">
        <f t="shared" si="0"/>
        <v>35</v>
      </c>
      <c r="L9" s="201">
        <f t="shared" si="0"/>
        <v>35</v>
      </c>
      <c r="M9" s="201">
        <f t="shared" si="0"/>
        <v>35</v>
      </c>
      <c r="N9" s="201">
        <f t="shared" si="0"/>
        <v>35</v>
      </c>
      <c r="O9" s="201">
        <f t="shared" si="0"/>
        <v>35</v>
      </c>
      <c r="P9" s="201">
        <f t="shared" si="0"/>
        <v>35</v>
      </c>
      <c r="Q9" s="201">
        <f t="shared" si="0"/>
        <v>35</v>
      </c>
      <c r="R9" s="201">
        <f t="shared" si="0"/>
        <v>35</v>
      </c>
      <c r="S9" s="201">
        <f t="shared" si="0"/>
        <v>35</v>
      </c>
      <c r="T9" s="201">
        <f t="shared" si="0"/>
        <v>35</v>
      </c>
      <c r="U9" s="201">
        <f t="shared" si="0"/>
        <v>35</v>
      </c>
      <c r="V9" s="201">
        <f t="shared" si="0"/>
        <v>0</v>
      </c>
      <c r="W9" s="201">
        <f t="shared" si="0"/>
        <v>0</v>
      </c>
      <c r="X9" s="201">
        <f t="shared" si="0"/>
        <v>0</v>
      </c>
      <c r="Y9" s="201">
        <f t="shared" si="0"/>
        <v>31</v>
      </c>
      <c r="Z9" s="201">
        <f t="shared" si="0"/>
        <v>31</v>
      </c>
      <c r="AA9" s="201">
        <f t="shared" si="0"/>
        <v>31</v>
      </c>
      <c r="AB9" s="201">
        <f t="shared" si="0"/>
        <v>31</v>
      </c>
      <c r="AC9" s="201">
        <f t="shared" si="0"/>
        <v>31</v>
      </c>
      <c r="AD9" s="201">
        <f t="shared" si="0"/>
        <v>31</v>
      </c>
      <c r="AE9" s="201">
        <f t="shared" si="0"/>
        <v>31</v>
      </c>
      <c r="AF9" s="201">
        <f t="shared" si="0"/>
        <v>31</v>
      </c>
      <c r="AG9" s="201">
        <f t="shared" si="0"/>
        <v>31</v>
      </c>
      <c r="AH9" s="201">
        <f t="shared" si="0"/>
        <v>31</v>
      </c>
      <c r="AI9" s="201">
        <f t="shared" si="0"/>
        <v>31</v>
      </c>
      <c r="AJ9" s="201">
        <f t="shared" si="0"/>
        <v>31</v>
      </c>
      <c r="AK9" s="201">
        <f t="shared" si="0"/>
        <v>31</v>
      </c>
      <c r="AL9" s="201">
        <f t="shared" si="0"/>
        <v>31</v>
      </c>
      <c r="AM9" s="201">
        <f t="shared" si="0"/>
        <v>31</v>
      </c>
      <c r="AN9" s="201">
        <f t="shared" si="0"/>
        <v>31</v>
      </c>
      <c r="AO9" s="201">
        <f t="shared" si="0"/>
        <v>31</v>
      </c>
      <c r="AP9" s="201">
        <f t="shared" si="0"/>
        <v>31</v>
      </c>
      <c r="AQ9" s="201">
        <f t="shared" si="0"/>
        <v>31</v>
      </c>
      <c r="AR9" s="201">
        <f t="shared" si="0"/>
        <v>31</v>
      </c>
      <c r="AS9" s="201">
        <f t="shared" si="0"/>
        <v>31</v>
      </c>
      <c r="AT9" s="201">
        <f t="shared" si="0"/>
        <v>31</v>
      </c>
      <c r="AU9" s="201">
        <f t="shared" si="0"/>
        <v>31</v>
      </c>
      <c r="AV9" s="201">
        <f t="shared" si="0"/>
        <v>31</v>
      </c>
      <c r="AW9" s="201">
        <f t="shared" si="0"/>
        <v>0</v>
      </c>
      <c r="AX9" s="201">
        <f t="shared" si="0"/>
        <v>0</v>
      </c>
      <c r="AY9" s="201">
        <f t="shared" si="0"/>
        <v>0</v>
      </c>
      <c r="AZ9" s="201">
        <f t="shared" si="0"/>
        <v>0</v>
      </c>
      <c r="BA9" s="201">
        <f t="shared" si="0"/>
        <v>0</v>
      </c>
      <c r="BB9" s="201">
        <f t="shared" si="0"/>
        <v>0</v>
      </c>
      <c r="BC9" s="201">
        <f t="shared" si="0"/>
        <v>0</v>
      </c>
      <c r="BD9" s="201">
        <f t="shared" si="0"/>
        <v>0</v>
      </c>
      <c r="BE9" s="201">
        <f t="shared" si="0"/>
        <v>0</v>
      </c>
      <c r="BF9" s="201">
        <f t="shared" si="0"/>
        <v>1339</v>
      </c>
    </row>
    <row r="10" spans="1:58" ht="21.75" customHeight="1">
      <c r="A10" s="303"/>
      <c r="B10" s="204"/>
      <c r="C10" s="204"/>
      <c r="D10" s="201" t="s">
        <v>121</v>
      </c>
      <c r="E10" s="201">
        <f>E12+E32+E47</f>
        <v>18</v>
      </c>
      <c r="F10" s="201">
        <f aca="true" t="shared" si="1" ref="F10:BF10">F12+F32+F47</f>
        <v>18</v>
      </c>
      <c r="G10" s="201">
        <f t="shared" si="1"/>
        <v>18</v>
      </c>
      <c r="H10" s="201">
        <f t="shared" si="1"/>
        <v>18</v>
      </c>
      <c r="I10" s="201">
        <f t="shared" si="1"/>
        <v>18</v>
      </c>
      <c r="J10" s="201">
        <f t="shared" si="1"/>
        <v>18</v>
      </c>
      <c r="K10" s="201">
        <f t="shared" si="1"/>
        <v>18</v>
      </c>
      <c r="L10" s="201">
        <f t="shared" si="1"/>
        <v>18</v>
      </c>
      <c r="M10" s="201">
        <f t="shared" si="1"/>
        <v>18</v>
      </c>
      <c r="N10" s="201">
        <f t="shared" si="1"/>
        <v>18</v>
      </c>
      <c r="O10" s="201">
        <f t="shared" si="1"/>
        <v>18</v>
      </c>
      <c r="P10" s="201">
        <f t="shared" si="1"/>
        <v>18</v>
      </c>
      <c r="Q10" s="201">
        <f t="shared" si="1"/>
        <v>18</v>
      </c>
      <c r="R10" s="201">
        <f t="shared" si="1"/>
        <v>17</v>
      </c>
      <c r="S10" s="201">
        <f t="shared" si="1"/>
        <v>18</v>
      </c>
      <c r="T10" s="201">
        <f t="shared" si="1"/>
        <v>17</v>
      </c>
      <c r="U10" s="201">
        <f t="shared" si="1"/>
        <v>17</v>
      </c>
      <c r="V10" s="201">
        <f t="shared" si="1"/>
        <v>0</v>
      </c>
      <c r="W10" s="201">
        <f t="shared" si="1"/>
        <v>0</v>
      </c>
      <c r="X10" s="201">
        <f t="shared" si="1"/>
        <v>0</v>
      </c>
      <c r="Y10" s="201">
        <f t="shared" si="1"/>
        <v>17</v>
      </c>
      <c r="Z10" s="201">
        <f>Z12+Z32+Z47</f>
        <v>18</v>
      </c>
      <c r="AA10" s="201">
        <f t="shared" si="1"/>
        <v>17</v>
      </c>
      <c r="AB10" s="201">
        <f t="shared" si="1"/>
        <v>19</v>
      </c>
      <c r="AC10" s="201">
        <f t="shared" si="1"/>
        <v>17</v>
      </c>
      <c r="AD10" s="201">
        <f t="shared" si="1"/>
        <v>19</v>
      </c>
      <c r="AE10" s="201">
        <f t="shared" si="1"/>
        <v>17</v>
      </c>
      <c r="AF10" s="201">
        <f t="shared" si="1"/>
        <v>17</v>
      </c>
      <c r="AG10" s="201">
        <f t="shared" si="1"/>
        <v>17</v>
      </c>
      <c r="AH10" s="201">
        <f t="shared" si="1"/>
        <v>17</v>
      </c>
      <c r="AI10" s="201">
        <f t="shared" si="1"/>
        <v>17</v>
      </c>
      <c r="AJ10" s="201">
        <f t="shared" si="1"/>
        <v>17</v>
      </c>
      <c r="AK10" s="201">
        <f t="shared" si="1"/>
        <v>17</v>
      </c>
      <c r="AL10" s="201">
        <f t="shared" si="1"/>
        <v>17</v>
      </c>
      <c r="AM10" s="201">
        <f t="shared" si="1"/>
        <v>17</v>
      </c>
      <c r="AN10" s="201">
        <f t="shared" si="1"/>
        <v>17</v>
      </c>
      <c r="AO10" s="201">
        <f t="shared" si="1"/>
        <v>17</v>
      </c>
      <c r="AP10" s="201">
        <f t="shared" si="1"/>
        <v>17</v>
      </c>
      <c r="AQ10" s="201">
        <f t="shared" si="1"/>
        <v>17</v>
      </c>
      <c r="AR10" s="201">
        <f t="shared" si="1"/>
        <v>17</v>
      </c>
      <c r="AS10" s="201">
        <f t="shared" si="1"/>
        <v>17</v>
      </c>
      <c r="AT10" s="201">
        <f t="shared" si="1"/>
        <v>17</v>
      </c>
      <c r="AU10" s="201">
        <f t="shared" si="1"/>
        <v>18</v>
      </c>
      <c r="AV10" s="201">
        <f t="shared" si="1"/>
        <v>17</v>
      </c>
      <c r="AW10" s="201">
        <f t="shared" si="1"/>
        <v>0</v>
      </c>
      <c r="AX10" s="201">
        <f t="shared" si="1"/>
        <v>0</v>
      </c>
      <c r="AY10" s="201">
        <f t="shared" si="1"/>
        <v>0</v>
      </c>
      <c r="AZ10" s="201">
        <f t="shared" si="1"/>
        <v>0</v>
      </c>
      <c r="BA10" s="201">
        <f t="shared" si="1"/>
        <v>0</v>
      </c>
      <c r="BB10" s="201">
        <f t="shared" si="1"/>
        <v>0</v>
      </c>
      <c r="BC10" s="201">
        <f t="shared" si="1"/>
        <v>0</v>
      </c>
      <c r="BD10" s="201">
        <f t="shared" si="1"/>
        <v>0</v>
      </c>
      <c r="BE10" s="201">
        <f t="shared" si="1"/>
        <v>0</v>
      </c>
      <c r="BF10" s="201">
        <f t="shared" si="1"/>
        <v>717</v>
      </c>
    </row>
    <row r="11" spans="1:58" ht="29.25" customHeight="1">
      <c r="A11" s="303"/>
      <c r="B11" s="205" t="s">
        <v>15</v>
      </c>
      <c r="C11" s="205" t="s">
        <v>16</v>
      </c>
      <c r="D11" s="201" t="s">
        <v>120</v>
      </c>
      <c r="E11" s="201">
        <f>E13+E15+E17+E19+E21+E23+E25+E27+E29+E39</f>
        <v>24</v>
      </c>
      <c r="F11" s="201">
        <f aca="true" t="shared" si="2" ref="F11:BF11">F13+F15+F17+F19+F21+F23+F25+F27+F29+F39</f>
        <v>24</v>
      </c>
      <c r="G11" s="201">
        <f t="shared" si="2"/>
        <v>24</v>
      </c>
      <c r="H11" s="201">
        <f t="shared" si="2"/>
        <v>24</v>
      </c>
      <c r="I11" s="201">
        <f t="shared" si="2"/>
        <v>24</v>
      </c>
      <c r="J11" s="201">
        <f t="shared" si="2"/>
        <v>24</v>
      </c>
      <c r="K11" s="201">
        <f t="shared" si="2"/>
        <v>24</v>
      </c>
      <c r="L11" s="201">
        <f t="shared" si="2"/>
        <v>24</v>
      </c>
      <c r="M11" s="201">
        <f t="shared" si="2"/>
        <v>24</v>
      </c>
      <c r="N11" s="201">
        <f t="shared" si="2"/>
        <v>24</v>
      </c>
      <c r="O11" s="201">
        <f t="shared" si="2"/>
        <v>24</v>
      </c>
      <c r="P11" s="201">
        <f t="shared" si="2"/>
        <v>24</v>
      </c>
      <c r="Q11" s="201">
        <f t="shared" si="2"/>
        <v>24</v>
      </c>
      <c r="R11" s="201">
        <f t="shared" si="2"/>
        <v>23</v>
      </c>
      <c r="S11" s="201">
        <f t="shared" si="2"/>
        <v>23</v>
      </c>
      <c r="T11" s="201">
        <f t="shared" si="2"/>
        <v>23</v>
      </c>
      <c r="U11" s="201">
        <f t="shared" si="2"/>
        <v>23</v>
      </c>
      <c r="V11" s="201">
        <f t="shared" si="2"/>
        <v>0</v>
      </c>
      <c r="W11" s="201">
        <f t="shared" si="2"/>
        <v>0</v>
      </c>
      <c r="X11" s="201">
        <f t="shared" si="2"/>
        <v>0</v>
      </c>
      <c r="Y11" s="201">
        <f>Y13+Y15+Y17+Y19+Y21+Y23+Y25+Y27+Y29+Y39</f>
        <v>20</v>
      </c>
      <c r="Z11" s="201">
        <f t="shared" si="2"/>
        <v>20</v>
      </c>
      <c r="AA11" s="201">
        <f t="shared" si="2"/>
        <v>20</v>
      </c>
      <c r="AB11" s="201">
        <f t="shared" si="2"/>
        <v>20</v>
      </c>
      <c r="AC11" s="201">
        <f t="shared" si="2"/>
        <v>20</v>
      </c>
      <c r="AD11" s="201">
        <f t="shared" si="2"/>
        <v>20</v>
      </c>
      <c r="AE11" s="201">
        <f t="shared" si="2"/>
        <v>20</v>
      </c>
      <c r="AF11" s="201">
        <f t="shared" si="2"/>
        <v>20</v>
      </c>
      <c r="AG11" s="201">
        <f t="shared" si="2"/>
        <v>20</v>
      </c>
      <c r="AH11" s="201">
        <f t="shared" si="2"/>
        <v>20</v>
      </c>
      <c r="AI11" s="201">
        <f t="shared" si="2"/>
        <v>20</v>
      </c>
      <c r="AJ11" s="201">
        <f t="shared" si="2"/>
        <v>20</v>
      </c>
      <c r="AK11" s="201">
        <f t="shared" si="2"/>
        <v>20</v>
      </c>
      <c r="AL11" s="201">
        <f t="shared" si="2"/>
        <v>20</v>
      </c>
      <c r="AM11" s="201">
        <f t="shared" si="2"/>
        <v>20</v>
      </c>
      <c r="AN11" s="201">
        <f t="shared" si="2"/>
        <v>20</v>
      </c>
      <c r="AO11" s="201">
        <f t="shared" si="2"/>
        <v>20</v>
      </c>
      <c r="AP11" s="201">
        <f t="shared" si="2"/>
        <v>20</v>
      </c>
      <c r="AQ11" s="201">
        <f t="shared" si="2"/>
        <v>20</v>
      </c>
      <c r="AR11" s="201">
        <f t="shared" si="2"/>
        <v>20</v>
      </c>
      <c r="AS11" s="201">
        <f t="shared" si="2"/>
        <v>20</v>
      </c>
      <c r="AT11" s="201">
        <f t="shared" si="2"/>
        <v>20</v>
      </c>
      <c r="AU11" s="201">
        <f t="shared" si="2"/>
        <v>20</v>
      </c>
      <c r="AV11" s="201">
        <f t="shared" si="2"/>
        <v>20</v>
      </c>
      <c r="AW11" s="201">
        <f t="shared" si="2"/>
        <v>0</v>
      </c>
      <c r="AX11" s="201">
        <f t="shared" si="2"/>
        <v>0</v>
      </c>
      <c r="AY11" s="201">
        <f t="shared" si="2"/>
        <v>0</v>
      </c>
      <c r="AZ11" s="201">
        <f t="shared" si="2"/>
        <v>0</v>
      </c>
      <c r="BA11" s="201">
        <f t="shared" si="2"/>
        <v>0</v>
      </c>
      <c r="BB11" s="201">
        <f t="shared" si="2"/>
        <v>0</v>
      </c>
      <c r="BC11" s="201">
        <f t="shared" si="2"/>
        <v>0</v>
      </c>
      <c r="BD11" s="201">
        <f t="shared" si="2"/>
        <v>0</v>
      </c>
      <c r="BE11" s="201">
        <f t="shared" si="2"/>
        <v>0</v>
      </c>
      <c r="BF11" s="201">
        <f t="shared" si="2"/>
        <v>884</v>
      </c>
    </row>
    <row r="12" spans="1:58" ht="27" customHeight="1">
      <c r="A12" s="303"/>
      <c r="B12" s="205"/>
      <c r="C12" s="205"/>
      <c r="D12" s="201" t="s">
        <v>121</v>
      </c>
      <c r="E12" s="201">
        <f>E14+E16+E18+E20+E22+E24+E26+E28+E30+E40</f>
        <v>11</v>
      </c>
      <c r="F12" s="201">
        <f aca="true" t="shared" si="3" ref="F12:BF12">F14+F16+F18+F20+F22+F24+F26+F28+F30+F40</f>
        <v>12</v>
      </c>
      <c r="G12" s="201">
        <f t="shared" si="3"/>
        <v>12</v>
      </c>
      <c r="H12" s="201">
        <f t="shared" si="3"/>
        <v>12</v>
      </c>
      <c r="I12" s="201">
        <f t="shared" si="3"/>
        <v>12</v>
      </c>
      <c r="J12" s="201">
        <f t="shared" si="3"/>
        <v>12</v>
      </c>
      <c r="K12" s="201">
        <f t="shared" si="3"/>
        <v>12</v>
      </c>
      <c r="L12" s="201">
        <f t="shared" si="3"/>
        <v>12</v>
      </c>
      <c r="M12" s="201">
        <f t="shared" si="3"/>
        <v>13</v>
      </c>
      <c r="N12" s="201">
        <f t="shared" si="3"/>
        <v>12</v>
      </c>
      <c r="O12" s="201">
        <f t="shared" si="3"/>
        <v>13</v>
      </c>
      <c r="P12" s="201">
        <f t="shared" si="3"/>
        <v>12</v>
      </c>
      <c r="Q12" s="201">
        <f t="shared" si="3"/>
        <v>13</v>
      </c>
      <c r="R12" s="201">
        <f t="shared" si="3"/>
        <v>12</v>
      </c>
      <c r="S12" s="201">
        <f t="shared" si="3"/>
        <v>13</v>
      </c>
      <c r="T12" s="201">
        <f t="shared" si="3"/>
        <v>12</v>
      </c>
      <c r="U12" s="201">
        <f t="shared" si="3"/>
        <v>12</v>
      </c>
      <c r="V12" s="201">
        <f t="shared" si="3"/>
        <v>0</v>
      </c>
      <c r="W12" s="201">
        <f t="shared" si="3"/>
        <v>0</v>
      </c>
      <c r="X12" s="201">
        <f t="shared" si="3"/>
        <v>0</v>
      </c>
      <c r="Y12" s="201">
        <f t="shared" si="3"/>
        <v>10</v>
      </c>
      <c r="Z12" s="201">
        <f t="shared" si="3"/>
        <v>10</v>
      </c>
      <c r="AA12" s="201">
        <f t="shared" si="3"/>
        <v>9</v>
      </c>
      <c r="AB12" s="201">
        <f t="shared" si="3"/>
        <v>11</v>
      </c>
      <c r="AC12" s="201">
        <f t="shared" si="3"/>
        <v>9</v>
      </c>
      <c r="AD12" s="201">
        <f t="shared" si="3"/>
        <v>11</v>
      </c>
      <c r="AE12" s="201">
        <f t="shared" si="3"/>
        <v>10</v>
      </c>
      <c r="AF12" s="201">
        <f t="shared" si="3"/>
        <v>9</v>
      </c>
      <c r="AG12" s="201">
        <f t="shared" si="3"/>
        <v>10</v>
      </c>
      <c r="AH12" s="201">
        <f t="shared" si="3"/>
        <v>9</v>
      </c>
      <c r="AI12" s="201">
        <f t="shared" si="3"/>
        <v>10</v>
      </c>
      <c r="AJ12" s="201">
        <f t="shared" si="3"/>
        <v>9</v>
      </c>
      <c r="AK12" s="201">
        <f t="shared" si="3"/>
        <v>9</v>
      </c>
      <c r="AL12" s="201">
        <f t="shared" si="3"/>
        <v>10</v>
      </c>
      <c r="AM12" s="201">
        <f t="shared" si="3"/>
        <v>10</v>
      </c>
      <c r="AN12" s="201">
        <f t="shared" si="3"/>
        <v>10</v>
      </c>
      <c r="AO12" s="201">
        <f t="shared" si="3"/>
        <v>10</v>
      </c>
      <c r="AP12" s="201">
        <f t="shared" si="3"/>
        <v>10</v>
      </c>
      <c r="AQ12" s="201">
        <f t="shared" si="3"/>
        <v>10</v>
      </c>
      <c r="AR12" s="201">
        <f t="shared" si="3"/>
        <v>9</v>
      </c>
      <c r="AS12" s="201">
        <f t="shared" si="3"/>
        <v>10</v>
      </c>
      <c r="AT12" s="201">
        <f t="shared" si="3"/>
        <v>9</v>
      </c>
      <c r="AU12" s="201">
        <f t="shared" si="3"/>
        <v>11</v>
      </c>
      <c r="AV12" s="201">
        <f t="shared" si="3"/>
        <v>10</v>
      </c>
      <c r="AW12" s="201">
        <f t="shared" si="3"/>
        <v>0</v>
      </c>
      <c r="AX12" s="201">
        <f t="shared" si="3"/>
        <v>0</v>
      </c>
      <c r="AY12" s="201">
        <f t="shared" si="3"/>
        <v>0</v>
      </c>
      <c r="AZ12" s="201">
        <f t="shared" si="3"/>
        <v>0</v>
      </c>
      <c r="BA12" s="201">
        <f t="shared" si="3"/>
        <v>0</v>
      </c>
      <c r="BB12" s="201">
        <f t="shared" si="3"/>
        <v>0</v>
      </c>
      <c r="BC12" s="201">
        <f t="shared" si="3"/>
        <v>0</v>
      </c>
      <c r="BD12" s="201">
        <f t="shared" si="3"/>
        <v>0</v>
      </c>
      <c r="BE12" s="201">
        <f t="shared" si="3"/>
        <v>0</v>
      </c>
      <c r="BF12" s="201">
        <f t="shared" si="3"/>
        <v>442</v>
      </c>
    </row>
    <row r="13" spans="1:58" ht="19.5" customHeight="1">
      <c r="A13" s="303"/>
      <c r="B13" s="206" t="s">
        <v>122</v>
      </c>
      <c r="C13" s="206" t="str">
        <f>'[1]УП'!B11</f>
        <v>Русский язык</v>
      </c>
      <c r="D13" s="201" t="s">
        <v>120</v>
      </c>
      <c r="E13" s="201">
        <v>2</v>
      </c>
      <c r="F13" s="201">
        <v>2</v>
      </c>
      <c r="G13" s="201">
        <v>2</v>
      </c>
      <c r="H13" s="201">
        <v>2</v>
      </c>
      <c r="I13" s="201">
        <v>2</v>
      </c>
      <c r="J13" s="201">
        <v>2</v>
      </c>
      <c r="K13" s="201">
        <v>2</v>
      </c>
      <c r="L13" s="201">
        <v>2</v>
      </c>
      <c r="M13" s="201">
        <v>2</v>
      </c>
      <c r="N13" s="201">
        <v>2</v>
      </c>
      <c r="O13" s="201">
        <v>2</v>
      </c>
      <c r="P13" s="201">
        <v>2</v>
      </c>
      <c r="Q13" s="201">
        <v>2</v>
      </c>
      <c r="R13" s="201">
        <v>2</v>
      </c>
      <c r="S13" s="201">
        <v>2</v>
      </c>
      <c r="T13" s="201">
        <v>2</v>
      </c>
      <c r="U13" s="201">
        <v>2</v>
      </c>
      <c r="V13" s="201"/>
      <c r="W13" s="201">
        <v>0</v>
      </c>
      <c r="X13" s="201">
        <v>0</v>
      </c>
      <c r="Y13" s="201">
        <v>2</v>
      </c>
      <c r="Z13" s="201">
        <v>2</v>
      </c>
      <c r="AA13" s="201">
        <v>2</v>
      </c>
      <c r="AB13" s="201">
        <v>2</v>
      </c>
      <c r="AC13" s="201">
        <v>2</v>
      </c>
      <c r="AD13" s="201">
        <v>2</v>
      </c>
      <c r="AE13" s="201">
        <v>2</v>
      </c>
      <c r="AF13" s="201">
        <v>2</v>
      </c>
      <c r="AG13" s="201">
        <v>2</v>
      </c>
      <c r="AH13" s="201">
        <v>2</v>
      </c>
      <c r="AI13" s="201">
        <v>2</v>
      </c>
      <c r="AJ13" s="201">
        <v>2</v>
      </c>
      <c r="AK13" s="201">
        <v>2</v>
      </c>
      <c r="AL13" s="201">
        <v>2</v>
      </c>
      <c r="AM13" s="201">
        <v>2</v>
      </c>
      <c r="AN13" s="201">
        <v>2</v>
      </c>
      <c r="AO13" s="201">
        <v>2</v>
      </c>
      <c r="AP13" s="201">
        <v>2</v>
      </c>
      <c r="AQ13" s="201">
        <v>2</v>
      </c>
      <c r="AR13" s="201">
        <v>2</v>
      </c>
      <c r="AS13" s="201">
        <v>1</v>
      </c>
      <c r="AT13" s="201">
        <v>1</v>
      </c>
      <c r="AU13" s="201">
        <v>1</v>
      </c>
      <c r="AV13" s="201">
        <v>1</v>
      </c>
      <c r="AW13" s="201"/>
      <c r="AX13" s="201">
        <v>0</v>
      </c>
      <c r="AY13" s="201">
        <v>0</v>
      </c>
      <c r="AZ13" s="201">
        <v>0</v>
      </c>
      <c r="BA13" s="201">
        <v>0</v>
      </c>
      <c r="BB13" s="201">
        <v>0</v>
      </c>
      <c r="BC13" s="201">
        <v>0</v>
      </c>
      <c r="BD13" s="201">
        <v>0</v>
      </c>
      <c r="BE13" s="201">
        <v>0</v>
      </c>
      <c r="BF13" s="202">
        <f>SUM(E13:BE13)</f>
        <v>78</v>
      </c>
    </row>
    <row r="14" spans="1:58" s="212" customFormat="1" ht="19.5" customHeight="1">
      <c r="A14" s="303"/>
      <c r="B14" s="210"/>
      <c r="C14" s="210"/>
      <c r="D14" s="202" t="s">
        <v>121</v>
      </c>
      <c r="E14" s="202">
        <v>1</v>
      </c>
      <c r="F14" s="202">
        <v>1</v>
      </c>
      <c r="G14" s="202">
        <v>1</v>
      </c>
      <c r="H14" s="202">
        <v>1</v>
      </c>
      <c r="I14" s="202">
        <v>1</v>
      </c>
      <c r="J14" s="202">
        <v>1</v>
      </c>
      <c r="K14" s="202">
        <v>1</v>
      </c>
      <c r="L14" s="202">
        <v>1</v>
      </c>
      <c r="M14" s="202">
        <v>1</v>
      </c>
      <c r="N14" s="202">
        <v>1</v>
      </c>
      <c r="O14" s="202">
        <v>1</v>
      </c>
      <c r="P14" s="202">
        <v>1</v>
      </c>
      <c r="Q14" s="202">
        <v>1</v>
      </c>
      <c r="R14" s="202">
        <v>1</v>
      </c>
      <c r="S14" s="202">
        <v>1</v>
      </c>
      <c r="T14" s="202">
        <v>1</v>
      </c>
      <c r="U14" s="202">
        <v>1</v>
      </c>
      <c r="V14" s="201"/>
      <c r="W14" s="202">
        <v>0</v>
      </c>
      <c r="X14" s="202">
        <v>0</v>
      </c>
      <c r="Y14" s="202">
        <v>1</v>
      </c>
      <c r="Z14" s="202">
        <v>1</v>
      </c>
      <c r="AA14" s="202">
        <v>1</v>
      </c>
      <c r="AB14" s="202">
        <v>1</v>
      </c>
      <c r="AC14" s="202">
        <v>1</v>
      </c>
      <c r="AD14" s="202">
        <v>1</v>
      </c>
      <c r="AE14" s="202">
        <v>1</v>
      </c>
      <c r="AF14" s="202">
        <v>1</v>
      </c>
      <c r="AG14" s="202">
        <v>1</v>
      </c>
      <c r="AH14" s="202">
        <v>1</v>
      </c>
      <c r="AI14" s="202">
        <v>1</v>
      </c>
      <c r="AJ14" s="202">
        <v>1</v>
      </c>
      <c r="AK14" s="202">
        <v>1</v>
      </c>
      <c r="AL14" s="202">
        <v>1</v>
      </c>
      <c r="AM14" s="202">
        <v>1</v>
      </c>
      <c r="AN14" s="202">
        <v>1</v>
      </c>
      <c r="AO14" s="202">
        <v>1</v>
      </c>
      <c r="AP14" s="202">
        <v>1</v>
      </c>
      <c r="AQ14" s="202">
        <v>1</v>
      </c>
      <c r="AR14" s="202">
        <v>1</v>
      </c>
      <c r="AS14" s="202">
        <v>1</v>
      </c>
      <c r="AT14" s="202">
        <v>0</v>
      </c>
      <c r="AU14" s="202">
        <v>0</v>
      </c>
      <c r="AV14" s="202">
        <v>1</v>
      </c>
      <c r="AW14" s="201"/>
      <c r="AX14" s="202">
        <v>0</v>
      </c>
      <c r="AY14" s="202">
        <v>0</v>
      </c>
      <c r="AZ14" s="202">
        <v>0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f aca="true" t="shared" si="4" ref="BF14:BF36">SUM(E14:BE14)</f>
        <v>39</v>
      </c>
    </row>
    <row r="15" spans="1:58" ht="19.5" customHeight="1">
      <c r="A15" s="303"/>
      <c r="B15" s="206" t="s">
        <v>123</v>
      </c>
      <c r="C15" s="206" t="str">
        <f>'[1]УП'!B12</f>
        <v>Литература</v>
      </c>
      <c r="D15" s="201" t="s">
        <v>120</v>
      </c>
      <c r="E15" s="201">
        <v>4</v>
      </c>
      <c r="F15" s="201">
        <v>4</v>
      </c>
      <c r="G15" s="201">
        <v>4</v>
      </c>
      <c r="H15" s="201">
        <v>4</v>
      </c>
      <c r="I15" s="201">
        <v>4</v>
      </c>
      <c r="J15" s="201">
        <v>4</v>
      </c>
      <c r="K15" s="201">
        <v>4</v>
      </c>
      <c r="L15" s="201">
        <v>4</v>
      </c>
      <c r="M15" s="201">
        <v>4</v>
      </c>
      <c r="N15" s="201">
        <v>4</v>
      </c>
      <c r="O15" s="201">
        <v>4</v>
      </c>
      <c r="P15" s="201">
        <v>4</v>
      </c>
      <c r="Q15" s="201">
        <v>4</v>
      </c>
      <c r="R15" s="201">
        <v>3</v>
      </c>
      <c r="S15" s="201">
        <v>3</v>
      </c>
      <c r="T15" s="201">
        <v>3</v>
      </c>
      <c r="U15" s="201">
        <v>2</v>
      </c>
      <c r="V15" s="201"/>
      <c r="W15" s="201">
        <v>0</v>
      </c>
      <c r="X15" s="201">
        <v>0</v>
      </c>
      <c r="Y15" s="201">
        <v>3</v>
      </c>
      <c r="Z15" s="201">
        <v>3</v>
      </c>
      <c r="AA15" s="201">
        <v>3</v>
      </c>
      <c r="AB15" s="201">
        <v>3</v>
      </c>
      <c r="AC15" s="201">
        <v>3</v>
      </c>
      <c r="AD15" s="201">
        <v>3</v>
      </c>
      <c r="AE15" s="201">
        <v>3</v>
      </c>
      <c r="AF15" s="201">
        <v>3</v>
      </c>
      <c r="AG15" s="201">
        <v>3</v>
      </c>
      <c r="AH15" s="201">
        <v>3</v>
      </c>
      <c r="AI15" s="201">
        <v>3</v>
      </c>
      <c r="AJ15" s="201">
        <v>3</v>
      </c>
      <c r="AK15" s="201">
        <v>3</v>
      </c>
      <c r="AL15" s="201">
        <v>3</v>
      </c>
      <c r="AM15" s="201">
        <v>3</v>
      </c>
      <c r="AN15" s="201">
        <v>3</v>
      </c>
      <c r="AO15" s="201">
        <v>3</v>
      </c>
      <c r="AP15" s="201">
        <v>3</v>
      </c>
      <c r="AQ15" s="201">
        <v>3</v>
      </c>
      <c r="AR15" s="201">
        <v>3</v>
      </c>
      <c r="AS15" s="201">
        <v>3</v>
      </c>
      <c r="AT15" s="201">
        <v>3</v>
      </c>
      <c r="AU15" s="201">
        <v>3</v>
      </c>
      <c r="AV15" s="201">
        <v>3</v>
      </c>
      <c r="AW15" s="201"/>
      <c r="AX15" s="201">
        <v>0</v>
      </c>
      <c r="AY15" s="201">
        <v>0</v>
      </c>
      <c r="AZ15" s="201">
        <v>0</v>
      </c>
      <c r="BA15" s="201">
        <v>0</v>
      </c>
      <c r="BB15" s="201">
        <v>0</v>
      </c>
      <c r="BC15" s="201">
        <v>0</v>
      </c>
      <c r="BD15" s="201">
        <v>0</v>
      </c>
      <c r="BE15" s="201">
        <v>0</v>
      </c>
      <c r="BF15" s="202">
        <f>SUM(E15:BE15)</f>
        <v>135</v>
      </c>
    </row>
    <row r="16" spans="1:58" s="212" customFormat="1" ht="19.5" customHeight="1">
      <c r="A16" s="303"/>
      <c r="B16" s="210"/>
      <c r="C16" s="210"/>
      <c r="D16" s="202" t="s">
        <v>121</v>
      </c>
      <c r="E16" s="202">
        <v>2</v>
      </c>
      <c r="F16" s="202">
        <v>2</v>
      </c>
      <c r="G16" s="202">
        <v>2</v>
      </c>
      <c r="H16" s="202">
        <v>2</v>
      </c>
      <c r="I16" s="202">
        <v>2</v>
      </c>
      <c r="J16" s="202">
        <v>2</v>
      </c>
      <c r="K16" s="202">
        <v>2</v>
      </c>
      <c r="L16" s="202">
        <v>2</v>
      </c>
      <c r="M16" s="202">
        <v>2</v>
      </c>
      <c r="N16" s="202">
        <v>2</v>
      </c>
      <c r="O16" s="202">
        <v>2</v>
      </c>
      <c r="P16" s="202">
        <v>2</v>
      </c>
      <c r="Q16" s="202">
        <v>2</v>
      </c>
      <c r="R16" s="202">
        <v>2</v>
      </c>
      <c r="S16" s="202">
        <v>2</v>
      </c>
      <c r="T16" s="202">
        <v>2</v>
      </c>
      <c r="U16" s="202">
        <v>2</v>
      </c>
      <c r="V16" s="201"/>
      <c r="W16" s="202">
        <v>0</v>
      </c>
      <c r="X16" s="202">
        <v>0</v>
      </c>
      <c r="Y16" s="202">
        <v>2</v>
      </c>
      <c r="Z16" s="202">
        <v>2</v>
      </c>
      <c r="AA16" s="202">
        <v>1</v>
      </c>
      <c r="AB16" s="202">
        <v>2</v>
      </c>
      <c r="AC16" s="202">
        <v>1</v>
      </c>
      <c r="AD16" s="202">
        <v>2</v>
      </c>
      <c r="AE16" s="202">
        <v>1</v>
      </c>
      <c r="AF16" s="202">
        <v>2</v>
      </c>
      <c r="AG16" s="202">
        <v>1</v>
      </c>
      <c r="AH16" s="202">
        <v>2</v>
      </c>
      <c r="AI16" s="202">
        <v>1</v>
      </c>
      <c r="AJ16" s="202">
        <v>2</v>
      </c>
      <c r="AK16" s="202">
        <v>1</v>
      </c>
      <c r="AL16" s="202">
        <v>2</v>
      </c>
      <c r="AM16" s="202">
        <v>1</v>
      </c>
      <c r="AN16" s="202">
        <v>2</v>
      </c>
      <c r="AO16" s="202">
        <v>1</v>
      </c>
      <c r="AP16" s="202">
        <v>1</v>
      </c>
      <c r="AQ16" s="202">
        <v>1</v>
      </c>
      <c r="AR16" s="202">
        <v>1</v>
      </c>
      <c r="AS16" s="202">
        <v>1</v>
      </c>
      <c r="AT16" s="202">
        <v>1</v>
      </c>
      <c r="AU16" s="202">
        <v>1</v>
      </c>
      <c r="AV16" s="202">
        <v>1</v>
      </c>
      <c r="AW16" s="201"/>
      <c r="AX16" s="202">
        <v>0</v>
      </c>
      <c r="AY16" s="202">
        <v>0</v>
      </c>
      <c r="AZ16" s="202">
        <v>0</v>
      </c>
      <c r="BA16" s="202">
        <v>0</v>
      </c>
      <c r="BB16" s="202">
        <v>0</v>
      </c>
      <c r="BC16" s="202">
        <v>0</v>
      </c>
      <c r="BD16" s="202">
        <v>0</v>
      </c>
      <c r="BE16" s="202">
        <v>0</v>
      </c>
      <c r="BF16" s="202">
        <f t="shared" si="4"/>
        <v>67</v>
      </c>
    </row>
    <row r="17" spans="1:58" ht="19.5" customHeight="1">
      <c r="A17" s="303"/>
      <c r="B17" s="206" t="s">
        <v>124</v>
      </c>
      <c r="C17" s="206" t="str">
        <f>'[1]УП'!B13</f>
        <v>Иностранный язык</v>
      </c>
      <c r="D17" s="201" t="s">
        <v>120</v>
      </c>
      <c r="E17" s="201">
        <v>3</v>
      </c>
      <c r="F17" s="201">
        <v>3</v>
      </c>
      <c r="G17" s="201">
        <v>3</v>
      </c>
      <c r="H17" s="201">
        <v>3</v>
      </c>
      <c r="I17" s="201">
        <v>3</v>
      </c>
      <c r="J17" s="201">
        <v>3</v>
      </c>
      <c r="K17" s="201">
        <v>3</v>
      </c>
      <c r="L17" s="201">
        <v>3</v>
      </c>
      <c r="M17" s="201">
        <v>3</v>
      </c>
      <c r="N17" s="201">
        <v>3</v>
      </c>
      <c r="O17" s="201">
        <v>3</v>
      </c>
      <c r="P17" s="201">
        <v>3</v>
      </c>
      <c r="Q17" s="201">
        <v>3</v>
      </c>
      <c r="R17" s="201">
        <v>3</v>
      </c>
      <c r="S17" s="201">
        <v>3</v>
      </c>
      <c r="T17" s="201">
        <v>3</v>
      </c>
      <c r="U17" s="201">
        <v>3</v>
      </c>
      <c r="V17" s="201"/>
      <c r="W17" s="201">
        <v>0</v>
      </c>
      <c r="X17" s="201">
        <v>0</v>
      </c>
      <c r="Y17" s="201">
        <v>2</v>
      </c>
      <c r="Z17" s="201">
        <v>2</v>
      </c>
      <c r="AA17" s="201">
        <v>2</v>
      </c>
      <c r="AB17" s="201">
        <v>2</v>
      </c>
      <c r="AC17" s="201">
        <v>2</v>
      </c>
      <c r="AD17" s="201">
        <v>2</v>
      </c>
      <c r="AE17" s="201">
        <v>2</v>
      </c>
      <c r="AF17" s="201">
        <v>2</v>
      </c>
      <c r="AG17" s="201">
        <v>2</v>
      </c>
      <c r="AH17" s="201">
        <v>2</v>
      </c>
      <c r="AI17" s="201">
        <v>2</v>
      </c>
      <c r="AJ17" s="201">
        <v>2</v>
      </c>
      <c r="AK17" s="201">
        <v>2</v>
      </c>
      <c r="AL17" s="201">
        <v>2</v>
      </c>
      <c r="AM17" s="201">
        <v>2</v>
      </c>
      <c r="AN17" s="201">
        <v>2</v>
      </c>
      <c r="AO17" s="201">
        <v>2</v>
      </c>
      <c r="AP17" s="201">
        <v>2</v>
      </c>
      <c r="AQ17" s="201">
        <v>2</v>
      </c>
      <c r="AR17" s="201">
        <v>2</v>
      </c>
      <c r="AS17" s="201">
        <v>2</v>
      </c>
      <c r="AT17" s="201">
        <v>2</v>
      </c>
      <c r="AU17" s="201">
        <v>2</v>
      </c>
      <c r="AV17" s="201">
        <v>2</v>
      </c>
      <c r="AW17" s="201"/>
      <c r="AX17" s="201">
        <v>0</v>
      </c>
      <c r="AY17" s="201">
        <v>0</v>
      </c>
      <c r="AZ17" s="201">
        <v>0</v>
      </c>
      <c r="BA17" s="201">
        <v>0</v>
      </c>
      <c r="BB17" s="201">
        <v>0</v>
      </c>
      <c r="BC17" s="201">
        <v>0</v>
      </c>
      <c r="BD17" s="201">
        <v>0</v>
      </c>
      <c r="BE17" s="201">
        <v>0</v>
      </c>
      <c r="BF17" s="202">
        <f t="shared" si="4"/>
        <v>99</v>
      </c>
    </row>
    <row r="18" spans="1:58" s="212" customFormat="1" ht="19.5" customHeight="1">
      <c r="A18" s="303"/>
      <c r="B18" s="210"/>
      <c r="C18" s="210" t="s">
        <v>250</v>
      </c>
      <c r="D18" s="202" t="s">
        <v>121</v>
      </c>
      <c r="E18" s="202">
        <v>1</v>
      </c>
      <c r="F18" s="202">
        <v>1</v>
      </c>
      <c r="G18" s="202">
        <v>1</v>
      </c>
      <c r="H18" s="202">
        <v>1</v>
      </c>
      <c r="I18" s="202">
        <v>1</v>
      </c>
      <c r="J18" s="202">
        <v>1</v>
      </c>
      <c r="K18" s="202">
        <v>1</v>
      </c>
      <c r="L18" s="202">
        <v>1</v>
      </c>
      <c r="M18" s="202">
        <v>2</v>
      </c>
      <c r="N18" s="202">
        <v>2</v>
      </c>
      <c r="O18" s="202">
        <v>2</v>
      </c>
      <c r="P18" s="202">
        <v>2</v>
      </c>
      <c r="Q18" s="202">
        <v>2</v>
      </c>
      <c r="R18" s="202">
        <v>2</v>
      </c>
      <c r="S18" s="202">
        <v>2</v>
      </c>
      <c r="T18" s="202">
        <v>2</v>
      </c>
      <c r="U18" s="202">
        <v>2</v>
      </c>
      <c r="V18" s="201"/>
      <c r="W18" s="202">
        <v>0</v>
      </c>
      <c r="X18" s="202">
        <v>0</v>
      </c>
      <c r="Y18" s="202">
        <v>1</v>
      </c>
      <c r="Z18" s="202">
        <v>1</v>
      </c>
      <c r="AA18" s="202">
        <v>1</v>
      </c>
      <c r="AB18" s="202">
        <v>1</v>
      </c>
      <c r="AC18" s="202">
        <v>1</v>
      </c>
      <c r="AD18" s="202">
        <v>1</v>
      </c>
      <c r="AE18" s="202">
        <v>1</v>
      </c>
      <c r="AF18" s="202">
        <v>1</v>
      </c>
      <c r="AG18" s="202">
        <v>1</v>
      </c>
      <c r="AH18" s="202">
        <v>1</v>
      </c>
      <c r="AI18" s="202">
        <v>1</v>
      </c>
      <c r="AJ18" s="202">
        <v>1</v>
      </c>
      <c r="AK18" s="202">
        <v>1</v>
      </c>
      <c r="AL18" s="202">
        <v>1</v>
      </c>
      <c r="AM18" s="202">
        <v>1</v>
      </c>
      <c r="AN18" s="202">
        <v>1</v>
      </c>
      <c r="AO18" s="202">
        <v>1</v>
      </c>
      <c r="AP18" s="202">
        <v>1</v>
      </c>
      <c r="AQ18" s="202">
        <v>1</v>
      </c>
      <c r="AR18" s="202">
        <v>1</v>
      </c>
      <c r="AS18" s="202">
        <v>1</v>
      </c>
      <c r="AT18" s="202">
        <v>1</v>
      </c>
      <c r="AU18" s="202">
        <v>1</v>
      </c>
      <c r="AV18" s="202">
        <v>1</v>
      </c>
      <c r="AW18" s="201"/>
      <c r="AX18" s="202">
        <v>0</v>
      </c>
      <c r="AY18" s="202">
        <v>0</v>
      </c>
      <c r="AZ18" s="202">
        <v>0</v>
      </c>
      <c r="BA18" s="202">
        <v>0</v>
      </c>
      <c r="BB18" s="202">
        <v>0</v>
      </c>
      <c r="BC18" s="202">
        <v>0</v>
      </c>
      <c r="BD18" s="202">
        <v>0</v>
      </c>
      <c r="BE18" s="202">
        <v>0</v>
      </c>
      <c r="BF18" s="202">
        <f t="shared" si="4"/>
        <v>50</v>
      </c>
    </row>
    <row r="19" spans="1:58" ht="19.5" customHeight="1">
      <c r="A19" s="303"/>
      <c r="B19" s="206" t="s">
        <v>125</v>
      </c>
      <c r="C19" s="206" t="str">
        <f>'[1]УП'!B14</f>
        <v>История</v>
      </c>
      <c r="D19" s="201" t="s">
        <v>120</v>
      </c>
      <c r="E19" s="201">
        <v>3</v>
      </c>
      <c r="F19" s="201">
        <v>3</v>
      </c>
      <c r="G19" s="201">
        <v>3</v>
      </c>
      <c r="H19" s="201">
        <v>3</v>
      </c>
      <c r="I19" s="201">
        <v>3</v>
      </c>
      <c r="J19" s="201">
        <v>3</v>
      </c>
      <c r="K19" s="201">
        <v>3</v>
      </c>
      <c r="L19" s="201">
        <v>3</v>
      </c>
      <c r="M19" s="201">
        <v>3</v>
      </c>
      <c r="N19" s="201">
        <v>3</v>
      </c>
      <c r="O19" s="201">
        <v>3</v>
      </c>
      <c r="P19" s="201">
        <v>3</v>
      </c>
      <c r="Q19" s="201">
        <v>3</v>
      </c>
      <c r="R19" s="201">
        <v>3</v>
      </c>
      <c r="S19" s="201">
        <v>3</v>
      </c>
      <c r="T19" s="201">
        <v>3</v>
      </c>
      <c r="U19" s="201">
        <v>3</v>
      </c>
      <c r="V19" s="201"/>
      <c r="W19" s="201">
        <v>0</v>
      </c>
      <c r="X19" s="201">
        <v>0</v>
      </c>
      <c r="Y19" s="201">
        <v>3</v>
      </c>
      <c r="Z19" s="201">
        <v>3</v>
      </c>
      <c r="AA19" s="201">
        <v>2</v>
      </c>
      <c r="AB19" s="201">
        <v>3</v>
      </c>
      <c r="AC19" s="201">
        <v>2</v>
      </c>
      <c r="AD19" s="201">
        <v>3</v>
      </c>
      <c r="AE19" s="201">
        <v>2</v>
      </c>
      <c r="AF19" s="201">
        <v>3</v>
      </c>
      <c r="AG19" s="201">
        <v>2</v>
      </c>
      <c r="AH19" s="201">
        <v>3</v>
      </c>
      <c r="AI19" s="201">
        <v>2</v>
      </c>
      <c r="AJ19" s="201">
        <v>3</v>
      </c>
      <c r="AK19" s="201">
        <v>2</v>
      </c>
      <c r="AL19" s="201">
        <v>3</v>
      </c>
      <c r="AM19" s="201">
        <v>2</v>
      </c>
      <c r="AN19" s="201">
        <v>3</v>
      </c>
      <c r="AO19" s="201">
        <v>3</v>
      </c>
      <c r="AP19" s="201">
        <v>3</v>
      </c>
      <c r="AQ19" s="201">
        <v>3</v>
      </c>
      <c r="AR19" s="201">
        <v>3</v>
      </c>
      <c r="AS19" s="201">
        <v>3</v>
      </c>
      <c r="AT19" s="201">
        <v>3</v>
      </c>
      <c r="AU19" s="201">
        <v>3</v>
      </c>
      <c r="AV19" s="201">
        <v>4</v>
      </c>
      <c r="AW19" s="201"/>
      <c r="AX19" s="201">
        <v>0</v>
      </c>
      <c r="AY19" s="201">
        <v>0</v>
      </c>
      <c r="AZ19" s="201">
        <v>0</v>
      </c>
      <c r="BA19" s="201">
        <v>0</v>
      </c>
      <c r="BB19" s="201">
        <v>0</v>
      </c>
      <c r="BC19" s="201">
        <v>0</v>
      </c>
      <c r="BD19" s="201">
        <v>0</v>
      </c>
      <c r="BE19" s="201">
        <v>0</v>
      </c>
      <c r="BF19" s="202">
        <f t="shared" si="4"/>
        <v>117</v>
      </c>
    </row>
    <row r="20" spans="1:58" s="212" customFormat="1" ht="19.5" customHeight="1">
      <c r="A20" s="303"/>
      <c r="B20" s="210"/>
      <c r="C20" s="210"/>
      <c r="D20" s="202" t="s">
        <v>121</v>
      </c>
      <c r="E20" s="202">
        <v>2</v>
      </c>
      <c r="F20" s="202">
        <v>2</v>
      </c>
      <c r="G20" s="202">
        <v>2</v>
      </c>
      <c r="H20" s="202">
        <v>2</v>
      </c>
      <c r="I20" s="202">
        <v>2</v>
      </c>
      <c r="J20" s="202">
        <v>2</v>
      </c>
      <c r="K20" s="202">
        <v>2</v>
      </c>
      <c r="L20" s="202">
        <v>2</v>
      </c>
      <c r="M20" s="202">
        <v>2</v>
      </c>
      <c r="N20" s="202">
        <v>2</v>
      </c>
      <c r="O20" s="202">
        <v>2</v>
      </c>
      <c r="P20" s="202">
        <v>2</v>
      </c>
      <c r="Q20" s="202">
        <v>2</v>
      </c>
      <c r="R20" s="202">
        <v>2</v>
      </c>
      <c r="S20" s="202">
        <v>2</v>
      </c>
      <c r="T20" s="202">
        <v>2</v>
      </c>
      <c r="U20" s="202">
        <v>1</v>
      </c>
      <c r="V20" s="201"/>
      <c r="W20" s="202">
        <v>0</v>
      </c>
      <c r="X20" s="202">
        <v>0</v>
      </c>
      <c r="Y20" s="202">
        <v>1</v>
      </c>
      <c r="Z20" s="202">
        <v>1</v>
      </c>
      <c r="AA20" s="202">
        <v>1</v>
      </c>
      <c r="AB20" s="202">
        <v>1</v>
      </c>
      <c r="AC20" s="202">
        <v>1</v>
      </c>
      <c r="AD20" s="202">
        <v>1</v>
      </c>
      <c r="AE20" s="202">
        <v>1</v>
      </c>
      <c r="AF20" s="202">
        <v>1</v>
      </c>
      <c r="AG20" s="202">
        <v>1</v>
      </c>
      <c r="AH20" s="202">
        <v>1</v>
      </c>
      <c r="AI20" s="202">
        <v>1</v>
      </c>
      <c r="AJ20" s="202">
        <v>1</v>
      </c>
      <c r="AK20" s="202">
        <v>1</v>
      </c>
      <c r="AL20" s="202">
        <v>1</v>
      </c>
      <c r="AM20" s="202">
        <v>1</v>
      </c>
      <c r="AN20" s="202">
        <v>0</v>
      </c>
      <c r="AO20" s="202">
        <v>1</v>
      </c>
      <c r="AP20" s="202">
        <v>1</v>
      </c>
      <c r="AQ20" s="202">
        <v>1</v>
      </c>
      <c r="AR20" s="202">
        <v>1</v>
      </c>
      <c r="AS20" s="202">
        <v>1</v>
      </c>
      <c r="AT20" s="202">
        <v>2</v>
      </c>
      <c r="AU20" s="202">
        <v>1</v>
      </c>
      <c r="AV20" s="202">
        <v>1</v>
      </c>
      <c r="AW20" s="201"/>
      <c r="AX20" s="202">
        <v>0</v>
      </c>
      <c r="AY20" s="202">
        <v>0</v>
      </c>
      <c r="AZ20" s="202">
        <v>0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f t="shared" si="4"/>
        <v>57</v>
      </c>
    </row>
    <row r="21" spans="1:58" ht="19.5" customHeight="1">
      <c r="A21" s="303"/>
      <c r="B21" s="206" t="s">
        <v>126</v>
      </c>
      <c r="C21" s="206" t="s">
        <v>253</v>
      </c>
      <c r="D21" s="201" t="s">
        <v>120</v>
      </c>
      <c r="E21" s="201">
        <v>3</v>
      </c>
      <c r="F21" s="201">
        <v>3</v>
      </c>
      <c r="G21" s="201">
        <v>3</v>
      </c>
      <c r="H21" s="201">
        <v>3</v>
      </c>
      <c r="I21" s="201">
        <v>3</v>
      </c>
      <c r="J21" s="201">
        <v>3</v>
      </c>
      <c r="K21" s="201">
        <v>3</v>
      </c>
      <c r="L21" s="201">
        <v>3</v>
      </c>
      <c r="M21" s="201">
        <v>3</v>
      </c>
      <c r="N21" s="201">
        <v>3</v>
      </c>
      <c r="O21" s="201">
        <v>3</v>
      </c>
      <c r="P21" s="201">
        <v>3</v>
      </c>
      <c r="Q21" s="201">
        <v>3</v>
      </c>
      <c r="R21" s="201">
        <v>3</v>
      </c>
      <c r="S21" s="201">
        <v>3</v>
      </c>
      <c r="T21" s="201">
        <v>3</v>
      </c>
      <c r="U21" s="201">
        <v>3</v>
      </c>
      <c r="V21" s="201"/>
      <c r="W21" s="201">
        <v>0</v>
      </c>
      <c r="X21" s="201">
        <v>0</v>
      </c>
      <c r="Y21" s="201">
        <v>1</v>
      </c>
      <c r="Z21" s="201">
        <v>1</v>
      </c>
      <c r="AA21" s="201">
        <v>2</v>
      </c>
      <c r="AB21" s="201">
        <v>1</v>
      </c>
      <c r="AC21" s="201">
        <v>2</v>
      </c>
      <c r="AD21" s="201">
        <v>1</v>
      </c>
      <c r="AE21" s="201">
        <v>2</v>
      </c>
      <c r="AF21" s="201">
        <v>1</v>
      </c>
      <c r="AG21" s="201">
        <v>2</v>
      </c>
      <c r="AH21" s="201">
        <v>1</v>
      </c>
      <c r="AI21" s="201">
        <v>2</v>
      </c>
      <c r="AJ21" s="201">
        <v>1</v>
      </c>
      <c r="AK21" s="201">
        <v>2</v>
      </c>
      <c r="AL21" s="201">
        <v>1</v>
      </c>
      <c r="AM21" s="201">
        <v>2</v>
      </c>
      <c r="AN21" s="201">
        <v>1</v>
      </c>
      <c r="AO21" s="201">
        <v>2</v>
      </c>
      <c r="AP21" s="201">
        <v>2</v>
      </c>
      <c r="AQ21" s="201">
        <v>2</v>
      </c>
      <c r="AR21" s="201">
        <v>2</v>
      </c>
      <c r="AS21" s="201">
        <v>3</v>
      </c>
      <c r="AT21" s="201">
        <v>3</v>
      </c>
      <c r="AU21" s="201">
        <v>3</v>
      </c>
      <c r="AV21" s="201">
        <v>2</v>
      </c>
      <c r="AW21" s="201"/>
      <c r="AX21" s="201">
        <v>0</v>
      </c>
      <c r="AY21" s="201">
        <v>0</v>
      </c>
      <c r="AZ21" s="201">
        <v>0</v>
      </c>
      <c r="BA21" s="201">
        <v>0</v>
      </c>
      <c r="BB21" s="201">
        <v>0</v>
      </c>
      <c r="BC21" s="201">
        <v>0</v>
      </c>
      <c r="BD21" s="201">
        <v>0</v>
      </c>
      <c r="BE21" s="201">
        <v>0</v>
      </c>
      <c r="BF21" s="202">
        <f t="shared" si="4"/>
        <v>93</v>
      </c>
    </row>
    <row r="22" spans="1:58" s="212" customFormat="1" ht="19.5" customHeight="1">
      <c r="A22" s="303"/>
      <c r="B22" s="210"/>
      <c r="C22" s="210"/>
      <c r="D22" s="202" t="s">
        <v>121</v>
      </c>
      <c r="E22" s="202">
        <v>1</v>
      </c>
      <c r="F22" s="202">
        <v>2</v>
      </c>
      <c r="G22" s="202">
        <v>1</v>
      </c>
      <c r="H22" s="202">
        <v>2</v>
      </c>
      <c r="I22" s="202">
        <v>1</v>
      </c>
      <c r="J22" s="202">
        <v>2</v>
      </c>
      <c r="K22" s="202">
        <v>1</v>
      </c>
      <c r="L22" s="202">
        <v>2</v>
      </c>
      <c r="M22" s="202">
        <v>1</v>
      </c>
      <c r="N22" s="202">
        <v>1</v>
      </c>
      <c r="O22" s="202">
        <v>1</v>
      </c>
      <c r="P22" s="202">
        <v>1</v>
      </c>
      <c r="Q22" s="202">
        <v>1</v>
      </c>
      <c r="R22" s="202">
        <v>1</v>
      </c>
      <c r="S22" s="202">
        <v>1</v>
      </c>
      <c r="T22" s="202">
        <v>1</v>
      </c>
      <c r="U22" s="202">
        <v>1</v>
      </c>
      <c r="V22" s="201"/>
      <c r="W22" s="202">
        <v>0</v>
      </c>
      <c r="X22" s="202">
        <v>0</v>
      </c>
      <c r="Y22" s="202">
        <v>1</v>
      </c>
      <c r="Z22" s="202">
        <v>1</v>
      </c>
      <c r="AA22" s="202">
        <v>1</v>
      </c>
      <c r="AB22" s="202">
        <v>1</v>
      </c>
      <c r="AC22" s="202">
        <v>1</v>
      </c>
      <c r="AD22" s="202">
        <v>1</v>
      </c>
      <c r="AE22" s="202">
        <v>1</v>
      </c>
      <c r="AF22" s="202"/>
      <c r="AG22" s="202">
        <v>1</v>
      </c>
      <c r="AH22" s="202"/>
      <c r="AI22" s="202">
        <v>1</v>
      </c>
      <c r="AJ22" s="202"/>
      <c r="AK22" s="202"/>
      <c r="AL22" s="202">
        <v>1</v>
      </c>
      <c r="AM22" s="202">
        <v>1</v>
      </c>
      <c r="AN22" s="202">
        <v>1</v>
      </c>
      <c r="AO22" s="202">
        <v>1</v>
      </c>
      <c r="AP22" s="202">
        <v>1</v>
      </c>
      <c r="AQ22" s="202">
        <v>2</v>
      </c>
      <c r="AR22" s="202">
        <v>2</v>
      </c>
      <c r="AS22" s="202">
        <v>2</v>
      </c>
      <c r="AT22" s="202">
        <v>2</v>
      </c>
      <c r="AU22" s="202">
        <v>2</v>
      </c>
      <c r="AV22" s="202">
        <v>2</v>
      </c>
      <c r="AW22" s="201"/>
      <c r="AX22" s="202">
        <v>0</v>
      </c>
      <c r="AY22" s="202">
        <v>0</v>
      </c>
      <c r="AZ22" s="202">
        <v>0</v>
      </c>
      <c r="BA22" s="202">
        <v>0</v>
      </c>
      <c r="BB22" s="202">
        <v>0</v>
      </c>
      <c r="BC22" s="202">
        <v>0</v>
      </c>
      <c r="BD22" s="202">
        <v>0</v>
      </c>
      <c r="BE22" s="202">
        <v>0</v>
      </c>
      <c r="BF22" s="202">
        <f t="shared" si="4"/>
        <v>47</v>
      </c>
    </row>
    <row r="23" spans="1:58" ht="19.5" customHeight="1">
      <c r="A23" s="303"/>
      <c r="B23" s="206" t="s">
        <v>127</v>
      </c>
      <c r="C23" s="206" t="str">
        <f>'[1]УП'!B16</f>
        <v>Химия</v>
      </c>
      <c r="D23" s="201" t="s">
        <v>120</v>
      </c>
      <c r="E23" s="201">
        <v>2</v>
      </c>
      <c r="F23" s="201">
        <v>2</v>
      </c>
      <c r="G23" s="201">
        <v>2</v>
      </c>
      <c r="H23" s="201">
        <v>2</v>
      </c>
      <c r="I23" s="201">
        <v>2</v>
      </c>
      <c r="J23" s="201">
        <v>2</v>
      </c>
      <c r="K23" s="201">
        <v>2</v>
      </c>
      <c r="L23" s="201">
        <v>2</v>
      </c>
      <c r="M23" s="201">
        <v>2</v>
      </c>
      <c r="N23" s="201">
        <v>2</v>
      </c>
      <c r="O23" s="201">
        <v>2</v>
      </c>
      <c r="P23" s="201">
        <v>2</v>
      </c>
      <c r="Q23" s="201">
        <v>2</v>
      </c>
      <c r="R23" s="201">
        <v>2</v>
      </c>
      <c r="S23" s="201">
        <v>2</v>
      </c>
      <c r="T23" s="201">
        <v>2</v>
      </c>
      <c r="U23" s="201">
        <v>2</v>
      </c>
      <c r="V23" s="201"/>
      <c r="W23" s="201">
        <v>0</v>
      </c>
      <c r="X23" s="201">
        <v>0</v>
      </c>
      <c r="Y23" s="201">
        <v>2</v>
      </c>
      <c r="Z23" s="201">
        <v>2</v>
      </c>
      <c r="AA23" s="201">
        <v>2</v>
      </c>
      <c r="AB23" s="201">
        <v>2</v>
      </c>
      <c r="AC23" s="201">
        <v>2</v>
      </c>
      <c r="AD23" s="201">
        <v>2</v>
      </c>
      <c r="AE23" s="201">
        <v>2</v>
      </c>
      <c r="AF23" s="201">
        <v>2</v>
      </c>
      <c r="AG23" s="201">
        <v>2</v>
      </c>
      <c r="AH23" s="201">
        <v>2</v>
      </c>
      <c r="AI23" s="201">
        <v>2</v>
      </c>
      <c r="AJ23" s="201">
        <v>2</v>
      </c>
      <c r="AK23" s="201">
        <v>2</v>
      </c>
      <c r="AL23" s="201">
        <v>2</v>
      </c>
      <c r="AM23" s="201">
        <v>2</v>
      </c>
      <c r="AN23" s="201">
        <v>2</v>
      </c>
      <c r="AO23" s="201">
        <v>2</v>
      </c>
      <c r="AP23" s="201">
        <v>2</v>
      </c>
      <c r="AQ23" s="201">
        <v>2</v>
      </c>
      <c r="AR23" s="201">
        <v>2</v>
      </c>
      <c r="AS23" s="201">
        <v>1</v>
      </c>
      <c r="AT23" s="201">
        <v>1</v>
      </c>
      <c r="AU23" s="201">
        <v>1</v>
      </c>
      <c r="AV23" s="201">
        <v>1</v>
      </c>
      <c r="AW23" s="201"/>
      <c r="AX23" s="201">
        <v>0</v>
      </c>
      <c r="AY23" s="201">
        <v>0</v>
      </c>
      <c r="AZ23" s="201">
        <v>0</v>
      </c>
      <c r="BA23" s="201">
        <v>0</v>
      </c>
      <c r="BB23" s="201">
        <v>0</v>
      </c>
      <c r="BC23" s="201">
        <v>0</v>
      </c>
      <c r="BD23" s="201">
        <v>0</v>
      </c>
      <c r="BE23" s="201">
        <v>0</v>
      </c>
      <c r="BF23" s="202">
        <f t="shared" si="4"/>
        <v>78</v>
      </c>
    </row>
    <row r="24" spans="1:58" s="212" customFormat="1" ht="19.5" customHeight="1">
      <c r="A24" s="303"/>
      <c r="B24" s="210"/>
      <c r="C24" s="210"/>
      <c r="D24" s="202" t="s">
        <v>121</v>
      </c>
      <c r="E24" s="202">
        <v>1</v>
      </c>
      <c r="F24" s="202">
        <v>1</v>
      </c>
      <c r="G24" s="202">
        <v>1</v>
      </c>
      <c r="H24" s="202">
        <v>1</v>
      </c>
      <c r="I24" s="202">
        <v>1</v>
      </c>
      <c r="J24" s="202">
        <v>1</v>
      </c>
      <c r="K24" s="202">
        <v>1</v>
      </c>
      <c r="L24" s="202">
        <v>1</v>
      </c>
      <c r="M24" s="202">
        <v>1</v>
      </c>
      <c r="N24" s="202">
        <v>1</v>
      </c>
      <c r="O24" s="202">
        <v>1</v>
      </c>
      <c r="P24" s="202">
        <v>1</v>
      </c>
      <c r="Q24" s="202">
        <v>1</v>
      </c>
      <c r="R24" s="202">
        <v>1</v>
      </c>
      <c r="S24" s="202">
        <v>1</v>
      </c>
      <c r="T24" s="202">
        <v>1</v>
      </c>
      <c r="U24" s="202">
        <v>1</v>
      </c>
      <c r="V24" s="201"/>
      <c r="W24" s="202">
        <v>0</v>
      </c>
      <c r="X24" s="202">
        <v>0</v>
      </c>
      <c r="Y24" s="202">
        <v>1</v>
      </c>
      <c r="Z24" s="202">
        <v>1</v>
      </c>
      <c r="AA24" s="202">
        <v>1</v>
      </c>
      <c r="AB24" s="202">
        <v>1</v>
      </c>
      <c r="AC24" s="202">
        <v>1</v>
      </c>
      <c r="AD24" s="202">
        <v>1</v>
      </c>
      <c r="AE24" s="202">
        <v>1</v>
      </c>
      <c r="AF24" s="202">
        <v>1</v>
      </c>
      <c r="AG24" s="202">
        <v>1</v>
      </c>
      <c r="AH24" s="202">
        <v>1</v>
      </c>
      <c r="AI24" s="202">
        <v>1</v>
      </c>
      <c r="AJ24" s="202">
        <v>1</v>
      </c>
      <c r="AK24" s="202">
        <v>1</v>
      </c>
      <c r="AL24" s="202">
        <v>1</v>
      </c>
      <c r="AM24" s="202">
        <v>1</v>
      </c>
      <c r="AN24" s="202">
        <v>1</v>
      </c>
      <c r="AO24" s="202">
        <v>1</v>
      </c>
      <c r="AP24" s="202">
        <v>1</v>
      </c>
      <c r="AQ24" s="202">
        <v>1</v>
      </c>
      <c r="AR24" s="202">
        <v>1</v>
      </c>
      <c r="AS24" s="202">
        <v>0</v>
      </c>
      <c r="AT24" s="202">
        <v>0</v>
      </c>
      <c r="AU24" s="202">
        <v>1</v>
      </c>
      <c r="AV24" s="202">
        <v>1</v>
      </c>
      <c r="AW24" s="201"/>
      <c r="AX24" s="202">
        <v>0</v>
      </c>
      <c r="AY24" s="202">
        <v>0</v>
      </c>
      <c r="AZ24" s="202">
        <v>0</v>
      </c>
      <c r="BA24" s="202">
        <v>0</v>
      </c>
      <c r="BB24" s="202">
        <v>0</v>
      </c>
      <c r="BC24" s="202">
        <v>0</v>
      </c>
      <c r="BD24" s="202">
        <v>0</v>
      </c>
      <c r="BE24" s="202">
        <v>0</v>
      </c>
      <c r="BF24" s="202">
        <f t="shared" si="4"/>
        <v>39</v>
      </c>
    </row>
    <row r="25" spans="1:58" ht="19.5" customHeight="1">
      <c r="A25" s="303"/>
      <c r="B25" s="206" t="s">
        <v>128</v>
      </c>
      <c r="C25" s="206" t="str">
        <f>'[1]УП'!B17</f>
        <v>Биология</v>
      </c>
      <c r="D25" s="201" t="s">
        <v>120</v>
      </c>
      <c r="E25" s="201">
        <v>2</v>
      </c>
      <c r="F25" s="201">
        <v>2</v>
      </c>
      <c r="G25" s="201">
        <v>2</v>
      </c>
      <c r="H25" s="201">
        <v>2</v>
      </c>
      <c r="I25" s="201">
        <v>2</v>
      </c>
      <c r="J25" s="201">
        <v>2</v>
      </c>
      <c r="K25" s="201">
        <v>2</v>
      </c>
      <c r="L25" s="201">
        <v>2</v>
      </c>
      <c r="M25" s="201">
        <v>2</v>
      </c>
      <c r="N25" s="201">
        <v>2</v>
      </c>
      <c r="O25" s="201">
        <v>2</v>
      </c>
      <c r="P25" s="201">
        <v>2</v>
      </c>
      <c r="Q25" s="201">
        <v>2</v>
      </c>
      <c r="R25" s="201">
        <v>2</v>
      </c>
      <c r="S25" s="201">
        <v>2</v>
      </c>
      <c r="T25" s="201">
        <v>2</v>
      </c>
      <c r="U25" s="201">
        <v>2</v>
      </c>
      <c r="V25" s="201"/>
      <c r="W25" s="201">
        <v>0</v>
      </c>
      <c r="X25" s="201">
        <v>0</v>
      </c>
      <c r="Y25" s="201">
        <v>2</v>
      </c>
      <c r="Z25" s="201">
        <v>2</v>
      </c>
      <c r="AA25" s="201">
        <v>2</v>
      </c>
      <c r="AB25" s="201">
        <v>2</v>
      </c>
      <c r="AC25" s="201">
        <v>2</v>
      </c>
      <c r="AD25" s="201">
        <v>2</v>
      </c>
      <c r="AE25" s="201">
        <v>2</v>
      </c>
      <c r="AF25" s="201">
        <v>2</v>
      </c>
      <c r="AG25" s="201">
        <v>2</v>
      </c>
      <c r="AH25" s="201">
        <v>2</v>
      </c>
      <c r="AI25" s="201">
        <v>2</v>
      </c>
      <c r="AJ25" s="201">
        <v>2</v>
      </c>
      <c r="AK25" s="201">
        <v>2</v>
      </c>
      <c r="AL25" s="201">
        <v>2</v>
      </c>
      <c r="AM25" s="201">
        <v>2</v>
      </c>
      <c r="AN25" s="201">
        <v>2</v>
      </c>
      <c r="AO25" s="201">
        <v>1</v>
      </c>
      <c r="AP25" s="201">
        <v>1</v>
      </c>
      <c r="AQ25" s="201">
        <v>1</v>
      </c>
      <c r="AR25" s="201">
        <v>1</v>
      </c>
      <c r="AS25" s="201">
        <v>2</v>
      </c>
      <c r="AT25" s="201">
        <v>2</v>
      </c>
      <c r="AU25" s="201">
        <v>2</v>
      </c>
      <c r="AV25" s="201">
        <v>2</v>
      </c>
      <c r="AW25" s="201"/>
      <c r="AX25" s="201">
        <v>0</v>
      </c>
      <c r="AY25" s="201">
        <v>0</v>
      </c>
      <c r="AZ25" s="201">
        <v>0</v>
      </c>
      <c r="BA25" s="201">
        <v>0</v>
      </c>
      <c r="BB25" s="201">
        <v>0</v>
      </c>
      <c r="BC25" s="201">
        <v>0</v>
      </c>
      <c r="BD25" s="201">
        <v>0</v>
      </c>
      <c r="BE25" s="201">
        <v>0</v>
      </c>
      <c r="BF25" s="202">
        <f t="shared" si="4"/>
        <v>78</v>
      </c>
    </row>
    <row r="26" spans="1:58" s="212" customFormat="1" ht="19.5" customHeight="1">
      <c r="A26" s="303"/>
      <c r="B26" s="210"/>
      <c r="C26" s="210"/>
      <c r="D26" s="202" t="s">
        <v>121</v>
      </c>
      <c r="E26" s="202">
        <v>1</v>
      </c>
      <c r="F26" s="202">
        <v>1</v>
      </c>
      <c r="G26" s="202">
        <v>1</v>
      </c>
      <c r="H26" s="202">
        <v>1</v>
      </c>
      <c r="I26" s="202">
        <v>1</v>
      </c>
      <c r="J26" s="202">
        <v>1</v>
      </c>
      <c r="K26" s="202">
        <v>1</v>
      </c>
      <c r="L26" s="202">
        <v>1</v>
      </c>
      <c r="M26" s="202">
        <v>1</v>
      </c>
      <c r="N26" s="202">
        <v>1</v>
      </c>
      <c r="O26" s="202">
        <v>1</v>
      </c>
      <c r="P26" s="202">
        <v>1</v>
      </c>
      <c r="Q26" s="202">
        <v>1</v>
      </c>
      <c r="R26" s="202">
        <v>1</v>
      </c>
      <c r="S26" s="202">
        <v>1</v>
      </c>
      <c r="T26" s="202">
        <v>1</v>
      </c>
      <c r="U26" s="202">
        <v>1</v>
      </c>
      <c r="V26" s="201"/>
      <c r="W26" s="202">
        <v>0</v>
      </c>
      <c r="X26" s="202">
        <v>0</v>
      </c>
      <c r="Y26" s="202">
        <v>1</v>
      </c>
      <c r="Z26" s="202">
        <v>1</v>
      </c>
      <c r="AA26" s="202">
        <v>1</v>
      </c>
      <c r="AB26" s="202">
        <v>1</v>
      </c>
      <c r="AC26" s="202">
        <v>1</v>
      </c>
      <c r="AD26" s="202">
        <v>1</v>
      </c>
      <c r="AE26" s="202">
        <v>1</v>
      </c>
      <c r="AF26" s="202">
        <v>1</v>
      </c>
      <c r="AG26" s="202">
        <v>1</v>
      </c>
      <c r="AH26" s="202">
        <v>1</v>
      </c>
      <c r="AI26" s="202">
        <v>1</v>
      </c>
      <c r="AJ26" s="202">
        <v>1</v>
      </c>
      <c r="AK26" s="202">
        <v>1</v>
      </c>
      <c r="AL26" s="202">
        <v>1</v>
      </c>
      <c r="AM26" s="202">
        <v>1</v>
      </c>
      <c r="AN26" s="202">
        <v>1</v>
      </c>
      <c r="AO26" s="202">
        <v>1</v>
      </c>
      <c r="AP26" s="202">
        <v>1</v>
      </c>
      <c r="AQ26" s="202">
        <v>0</v>
      </c>
      <c r="AR26" s="202">
        <v>0</v>
      </c>
      <c r="AS26" s="202">
        <v>1</v>
      </c>
      <c r="AT26" s="202">
        <v>1</v>
      </c>
      <c r="AU26" s="202">
        <v>1</v>
      </c>
      <c r="AV26" s="202">
        <v>1</v>
      </c>
      <c r="AW26" s="201"/>
      <c r="AX26" s="202">
        <v>0</v>
      </c>
      <c r="AY26" s="202">
        <v>0</v>
      </c>
      <c r="AZ26" s="202">
        <v>0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f t="shared" si="4"/>
        <v>39</v>
      </c>
    </row>
    <row r="27" spans="1:58" ht="19.5" customHeight="1">
      <c r="A27" s="303"/>
      <c r="B27" s="206" t="s">
        <v>129</v>
      </c>
      <c r="C27" s="206" t="str">
        <f>'[1]УП'!B18</f>
        <v>Физическая культура</v>
      </c>
      <c r="D27" s="201" t="s">
        <v>120</v>
      </c>
      <c r="E27" s="201">
        <v>3</v>
      </c>
      <c r="F27" s="201">
        <v>3</v>
      </c>
      <c r="G27" s="201">
        <v>3</v>
      </c>
      <c r="H27" s="201">
        <v>3</v>
      </c>
      <c r="I27" s="201">
        <v>3</v>
      </c>
      <c r="J27" s="201">
        <v>3</v>
      </c>
      <c r="K27" s="201">
        <v>3</v>
      </c>
      <c r="L27" s="201">
        <v>3</v>
      </c>
      <c r="M27" s="201">
        <v>3</v>
      </c>
      <c r="N27" s="201">
        <v>3</v>
      </c>
      <c r="O27" s="201">
        <v>3</v>
      </c>
      <c r="P27" s="201">
        <v>3</v>
      </c>
      <c r="Q27" s="201">
        <v>3</v>
      </c>
      <c r="R27" s="201">
        <v>3</v>
      </c>
      <c r="S27" s="201">
        <v>3</v>
      </c>
      <c r="T27" s="201">
        <v>3</v>
      </c>
      <c r="U27" s="201">
        <v>3</v>
      </c>
      <c r="V27" s="201"/>
      <c r="W27" s="201">
        <v>0</v>
      </c>
      <c r="X27" s="201">
        <v>0</v>
      </c>
      <c r="Y27" s="201">
        <v>3</v>
      </c>
      <c r="Z27" s="201">
        <v>3</v>
      </c>
      <c r="AA27" s="201">
        <v>3</v>
      </c>
      <c r="AB27" s="201">
        <v>3</v>
      </c>
      <c r="AC27" s="201">
        <v>3</v>
      </c>
      <c r="AD27" s="201">
        <v>3</v>
      </c>
      <c r="AE27" s="201">
        <v>3</v>
      </c>
      <c r="AF27" s="201">
        <v>3</v>
      </c>
      <c r="AG27" s="201">
        <v>3</v>
      </c>
      <c r="AH27" s="201">
        <v>3</v>
      </c>
      <c r="AI27" s="201">
        <v>3</v>
      </c>
      <c r="AJ27" s="201">
        <v>3</v>
      </c>
      <c r="AK27" s="201">
        <v>3</v>
      </c>
      <c r="AL27" s="201">
        <v>3</v>
      </c>
      <c r="AM27" s="201">
        <v>3</v>
      </c>
      <c r="AN27" s="201">
        <v>3</v>
      </c>
      <c r="AO27" s="201">
        <v>3</v>
      </c>
      <c r="AP27" s="201">
        <v>3</v>
      </c>
      <c r="AQ27" s="201">
        <v>3</v>
      </c>
      <c r="AR27" s="201">
        <v>3</v>
      </c>
      <c r="AS27" s="201">
        <v>3</v>
      </c>
      <c r="AT27" s="201">
        <v>3</v>
      </c>
      <c r="AU27" s="201">
        <v>3</v>
      </c>
      <c r="AV27" s="201">
        <v>3</v>
      </c>
      <c r="AW27" s="201"/>
      <c r="AX27" s="201">
        <v>0</v>
      </c>
      <c r="AY27" s="201">
        <v>0</v>
      </c>
      <c r="AZ27" s="201">
        <v>0</v>
      </c>
      <c r="BA27" s="201">
        <v>0</v>
      </c>
      <c r="BB27" s="201">
        <v>0</v>
      </c>
      <c r="BC27" s="201">
        <v>0</v>
      </c>
      <c r="BD27" s="201">
        <v>0</v>
      </c>
      <c r="BE27" s="201">
        <v>0</v>
      </c>
      <c r="BF27" s="202">
        <f t="shared" si="4"/>
        <v>123</v>
      </c>
    </row>
    <row r="28" spans="1:58" s="212" customFormat="1" ht="19.5" customHeight="1">
      <c r="A28" s="303"/>
      <c r="B28" s="210"/>
      <c r="C28" s="210"/>
      <c r="D28" s="202" t="s">
        <v>121</v>
      </c>
      <c r="E28" s="202">
        <v>1</v>
      </c>
      <c r="F28" s="202">
        <v>1</v>
      </c>
      <c r="G28" s="202">
        <v>2</v>
      </c>
      <c r="H28" s="202">
        <v>1</v>
      </c>
      <c r="I28" s="202">
        <v>2</v>
      </c>
      <c r="J28" s="202">
        <v>1</v>
      </c>
      <c r="K28" s="202">
        <v>2</v>
      </c>
      <c r="L28" s="202">
        <v>1</v>
      </c>
      <c r="M28" s="202">
        <v>2</v>
      </c>
      <c r="N28" s="202">
        <v>1</v>
      </c>
      <c r="O28" s="202">
        <v>2</v>
      </c>
      <c r="P28" s="202">
        <v>1</v>
      </c>
      <c r="Q28" s="202">
        <v>2</v>
      </c>
      <c r="R28" s="202">
        <v>1</v>
      </c>
      <c r="S28" s="202">
        <v>2</v>
      </c>
      <c r="T28" s="202">
        <v>1</v>
      </c>
      <c r="U28" s="202">
        <v>2</v>
      </c>
      <c r="V28" s="201"/>
      <c r="W28" s="202">
        <v>0</v>
      </c>
      <c r="X28" s="202">
        <v>0</v>
      </c>
      <c r="Y28" s="202">
        <v>1</v>
      </c>
      <c r="Z28" s="202">
        <v>2</v>
      </c>
      <c r="AA28" s="202">
        <v>1</v>
      </c>
      <c r="AB28" s="202">
        <v>2</v>
      </c>
      <c r="AC28" s="202">
        <v>1</v>
      </c>
      <c r="AD28" s="202">
        <v>2</v>
      </c>
      <c r="AE28" s="202">
        <v>1</v>
      </c>
      <c r="AF28" s="202">
        <v>2</v>
      </c>
      <c r="AG28" s="202">
        <v>1</v>
      </c>
      <c r="AH28" s="202">
        <v>2</v>
      </c>
      <c r="AI28" s="202">
        <v>1</v>
      </c>
      <c r="AJ28" s="202">
        <v>2</v>
      </c>
      <c r="AK28" s="202">
        <v>1</v>
      </c>
      <c r="AL28" s="202">
        <v>2</v>
      </c>
      <c r="AM28" s="202">
        <v>1</v>
      </c>
      <c r="AN28" s="202">
        <v>2</v>
      </c>
      <c r="AO28" s="202">
        <v>1</v>
      </c>
      <c r="AP28" s="202">
        <v>2</v>
      </c>
      <c r="AQ28" s="202">
        <v>1</v>
      </c>
      <c r="AR28" s="202">
        <v>2</v>
      </c>
      <c r="AS28" s="202">
        <v>1</v>
      </c>
      <c r="AT28" s="202">
        <v>2</v>
      </c>
      <c r="AU28" s="202">
        <v>2</v>
      </c>
      <c r="AV28" s="202">
        <v>2</v>
      </c>
      <c r="AW28" s="201"/>
      <c r="AX28" s="202">
        <v>0</v>
      </c>
      <c r="AY28" s="202">
        <v>0</v>
      </c>
      <c r="AZ28" s="202">
        <v>0</v>
      </c>
      <c r="BA28" s="202">
        <v>0</v>
      </c>
      <c r="BB28" s="202">
        <v>0</v>
      </c>
      <c r="BC28" s="202">
        <v>0</v>
      </c>
      <c r="BD28" s="202">
        <v>0</v>
      </c>
      <c r="BE28" s="202">
        <v>0</v>
      </c>
      <c r="BF28" s="202">
        <f t="shared" si="4"/>
        <v>62</v>
      </c>
    </row>
    <row r="29" spans="1:58" ht="19.5" customHeight="1">
      <c r="A29" s="303"/>
      <c r="B29" s="206" t="s">
        <v>21</v>
      </c>
      <c r="C29" s="206" t="str">
        <f>'[1]УП'!B19</f>
        <v>ОБЖ</v>
      </c>
      <c r="D29" s="201" t="s">
        <v>120</v>
      </c>
      <c r="E29" s="201">
        <v>1</v>
      </c>
      <c r="F29" s="201">
        <v>1</v>
      </c>
      <c r="G29" s="201">
        <v>1</v>
      </c>
      <c r="H29" s="201">
        <v>1</v>
      </c>
      <c r="I29" s="201">
        <v>1</v>
      </c>
      <c r="J29" s="201">
        <v>1</v>
      </c>
      <c r="K29" s="201">
        <v>1</v>
      </c>
      <c r="L29" s="201">
        <v>1</v>
      </c>
      <c r="M29" s="201">
        <v>1</v>
      </c>
      <c r="N29" s="201">
        <v>1</v>
      </c>
      <c r="O29" s="201">
        <v>1</v>
      </c>
      <c r="P29" s="201">
        <v>1</v>
      </c>
      <c r="Q29" s="201">
        <v>1</v>
      </c>
      <c r="R29" s="201">
        <v>1</v>
      </c>
      <c r="S29" s="201">
        <v>1</v>
      </c>
      <c r="T29" s="201">
        <v>1</v>
      </c>
      <c r="U29" s="201">
        <v>2</v>
      </c>
      <c r="V29" s="201"/>
      <c r="W29" s="201">
        <v>0</v>
      </c>
      <c r="X29" s="201">
        <v>0</v>
      </c>
      <c r="Y29" s="201">
        <v>1</v>
      </c>
      <c r="Z29" s="201">
        <v>1</v>
      </c>
      <c r="AA29" s="201">
        <v>1</v>
      </c>
      <c r="AB29" s="201">
        <v>1</v>
      </c>
      <c r="AC29" s="201">
        <v>1</v>
      </c>
      <c r="AD29" s="201">
        <v>1</v>
      </c>
      <c r="AE29" s="201">
        <v>1</v>
      </c>
      <c r="AF29" s="201">
        <v>1</v>
      </c>
      <c r="AG29" s="201">
        <v>1</v>
      </c>
      <c r="AH29" s="201">
        <v>1</v>
      </c>
      <c r="AI29" s="201">
        <v>1</v>
      </c>
      <c r="AJ29" s="201">
        <v>1</v>
      </c>
      <c r="AK29" s="201">
        <v>1</v>
      </c>
      <c r="AL29" s="201">
        <v>1</v>
      </c>
      <c r="AM29" s="201">
        <v>1</v>
      </c>
      <c r="AN29" s="201">
        <v>1</v>
      </c>
      <c r="AO29" s="201">
        <v>1</v>
      </c>
      <c r="AP29" s="201">
        <v>1</v>
      </c>
      <c r="AQ29" s="201">
        <v>1</v>
      </c>
      <c r="AR29" s="201">
        <v>1</v>
      </c>
      <c r="AS29" s="201">
        <v>1</v>
      </c>
      <c r="AT29" s="201">
        <v>1</v>
      </c>
      <c r="AU29" s="201">
        <v>1</v>
      </c>
      <c r="AV29" s="201">
        <v>1</v>
      </c>
      <c r="AW29" s="201"/>
      <c r="AX29" s="201">
        <v>0</v>
      </c>
      <c r="AY29" s="201">
        <v>0</v>
      </c>
      <c r="AZ29" s="201">
        <v>0</v>
      </c>
      <c r="BA29" s="201">
        <v>0</v>
      </c>
      <c r="BB29" s="201">
        <v>0</v>
      </c>
      <c r="BC29" s="201">
        <v>0</v>
      </c>
      <c r="BD29" s="201">
        <v>0</v>
      </c>
      <c r="BE29" s="201">
        <v>0</v>
      </c>
      <c r="BF29" s="202">
        <f t="shared" si="4"/>
        <v>42</v>
      </c>
    </row>
    <row r="30" spans="1:58" s="212" customFormat="1" ht="19.5" customHeight="1">
      <c r="A30" s="303"/>
      <c r="B30" s="210"/>
      <c r="C30" s="210" t="s">
        <v>190</v>
      </c>
      <c r="D30" s="202" t="s">
        <v>121</v>
      </c>
      <c r="E30" s="202"/>
      <c r="F30" s="202">
        <v>1</v>
      </c>
      <c r="G30" s="202"/>
      <c r="H30" s="202">
        <v>1</v>
      </c>
      <c r="I30" s="202"/>
      <c r="J30" s="202">
        <v>1</v>
      </c>
      <c r="K30" s="202"/>
      <c r="L30" s="202">
        <v>1</v>
      </c>
      <c r="M30" s="202"/>
      <c r="N30" s="202">
        <v>1</v>
      </c>
      <c r="O30" s="202"/>
      <c r="P30" s="202">
        <v>1</v>
      </c>
      <c r="Q30" s="202"/>
      <c r="R30" s="202">
        <v>1</v>
      </c>
      <c r="S30" s="202"/>
      <c r="T30" s="202">
        <v>1</v>
      </c>
      <c r="U30" s="202"/>
      <c r="V30" s="201"/>
      <c r="W30" s="202">
        <v>0</v>
      </c>
      <c r="X30" s="202">
        <v>0</v>
      </c>
      <c r="Y30" s="202">
        <v>1</v>
      </c>
      <c r="Z30" s="202"/>
      <c r="AA30" s="202">
        <v>1</v>
      </c>
      <c r="AB30" s="202"/>
      <c r="AC30" s="202">
        <v>1</v>
      </c>
      <c r="AD30" s="202"/>
      <c r="AE30" s="202">
        <v>1</v>
      </c>
      <c r="AF30" s="202"/>
      <c r="AG30" s="202">
        <v>1</v>
      </c>
      <c r="AH30" s="202"/>
      <c r="AI30" s="202">
        <v>1</v>
      </c>
      <c r="AJ30" s="202"/>
      <c r="AK30" s="202">
        <v>1</v>
      </c>
      <c r="AL30" s="202"/>
      <c r="AM30" s="202">
        <v>1</v>
      </c>
      <c r="AN30" s="202">
        <v>1</v>
      </c>
      <c r="AO30" s="202">
        <v>1</v>
      </c>
      <c r="AP30" s="202"/>
      <c r="AQ30" s="202">
        <v>1</v>
      </c>
      <c r="AR30" s="202"/>
      <c r="AS30" s="202">
        <v>1</v>
      </c>
      <c r="AT30" s="202"/>
      <c r="AU30" s="202">
        <v>1</v>
      </c>
      <c r="AV30" s="202"/>
      <c r="AW30" s="201"/>
      <c r="AX30" s="202">
        <v>0</v>
      </c>
      <c r="AY30" s="202">
        <v>0</v>
      </c>
      <c r="AZ30" s="202">
        <v>0</v>
      </c>
      <c r="BA30" s="202">
        <v>0</v>
      </c>
      <c r="BB30" s="202">
        <v>0</v>
      </c>
      <c r="BC30" s="202">
        <v>0</v>
      </c>
      <c r="BD30" s="202">
        <v>0</v>
      </c>
      <c r="BE30" s="202">
        <v>0</v>
      </c>
      <c r="BF30" s="202">
        <f t="shared" si="4"/>
        <v>21</v>
      </c>
    </row>
    <row r="31" spans="1:58" ht="24.75" customHeight="1">
      <c r="A31" s="303"/>
      <c r="B31" s="213" t="s">
        <v>22</v>
      </c>
      <c r="C31" s="213" t="s">
        <v>23</v>
      </c>
      <c r="D31" s="201" t="s">
        <v>120</v>
      </c>
      <c r="E31" s="201">
        <f>E33+E35+E37</f>
        <v>11</v>
      </c>
      <c r="F31" s="201">
        <f aca="true" t="shared" si="5" ref="F31:BF31">F33+F35+F37</f>
        <v>11</v>
      </c>
      <c r="G31" s="201">
        <f t="shared" si="5"/>
        <v>11</v>
      </c>
      <c r="H31" s="201">
        <f t="shared" si="5"/>
        <v>11</v>
      </c>
      <c r="I31" s="201">
        <f t="shared" si="5"/>
        <v>11</v>
      </c>
      <c r="J31" s="201">
        <f t="shared" si="5"/>
        <v>11</v>
      </c>
      <c r="K31" s="201">
        <f t="shared" si="5"/>
        <v>11</v>
      </c>
      <c r="L31" s="201">
        <f t="shared" si="5"/>
        <v>11</v>
      </c>
      <c r="M31" s="201">
        <f t="shared" si="5"/>
        <v>11</v>
      </c>
      <c r="N31" s="201">
        <f t="shared" si="5"/>
        <v>11</v>
      </c>
      <c r="O31" s="201">
        <f t="shared" si="5"/>
        <v>11</v>
      </c>
      <c r="P31" s="201">
        <f t="shared" si="5"/>
        <v>11</v>
      </c>
      <c r="Q31" s="201">
        <f t="shared" si="5"/>
        <v>11</v>
      </c>
      <c r="R31" s="201">
        <f t="shared" si="5"/>
        <v>12</v>
      </c>
      <c r="S31" s="201">
        <f t="shared" si="5"/>
        <v>12</v>
      </c>
      <c r="T31" s="201">
        <f t="shared" si="5"/>
        <v>12</v>
      </c>
      <c r="U31" s="201">
        <f t="shared" si="5"/>
        <v>12</v>
      </c>
      <c r="V31" s="201">
        <f t="shared" si="5"/>
        <v>0</v>
      </c>
      <c r="W31" s="201">
        <f t="shared" si="5"/>
        <v>0</v>
      </c>
      <c r="X31" s="201">
        <f t="shared" si="5"/>
        <v>0</v>
      </c>
      <c r="Y31" s="201">
        <f>Y33+Y35+Y37</f>
        <v>11</v>
      </c>
      <c r="Z31" s="201">
        <f t="shared" si="5"/>
        <v>11</v>
      </c>
      <c r="AA31" s="201">
        <f t="shared" si="5"/>
        <v>11</v>
      </c>
      <c r="AB31" s="201">
        <f t="shared" si="5"/>
        <v>11</v>
      </c>
      <c r="AC31" s="201">
        <f t="shared" si="5"/>
        <v>11</v>
      </c>
      <c r="AD31" s="201">
        <f t="shared" si="5"/>
        <v>11</v>
      </c>
      <c r="AE31" s="201">
        <f t="shared" si="5"/>
        <v>11</v>
      </c>
      <c r="AF31" s="201">
        <f t="shared" si="5"/>
        <v>11</v>
      </c>
      <c r="AG31" s="201">
        <f t="shared" si="5"/>
        <v>11</v>
      </c>
      <c r="AH31" s="201">
        <f t="shared" si="5"/>
        <v>11</v>
      </c>
      <c r="AI31" s="201">
        <f t="shared" si="5"/>
        <v>11</v>
      </c>
      <c r="AJ31" s="201">
        <f t="shared" si="5"/>
        <v>11</v>
      </c>
      <c r="AK31" s="201">
        <f t="shared" si="5"/>
        <v>11</v>
      </c>
      <c r="AL31" s="201">
        <f t="shared" si="5"/>
        <v>11</v>
      </c>
      <c r="AM31" s="201">
        <f t="shared" si="5"/>
        <v>11</v>
      </c>
      <c r="AN31" s="201">
        <f t="shared" si="5"/>
        <v>11</v>
      </c>
      <c r="AO31" s="201">
        <f t="shared" si="5"/>
        <v>11</v>
      </c>
      <c r="AP31" s="201">
        <f t="shared" si="5"/>
        <v>11</v>
      </c>
      <c r="AQ31" s="201">
        <f t="shared" si="5"/>
        <v>11</v>
      </c>
      <c r="AR31" s="201">
        <f t="shared" si="5"/>
        <v>11</v>
      </c>
      <c r="AS31" s="201">
        <f t="shared" si="5"/>
        <v>11</v>
      </c>
      <c r="AT31" s="201">
        <f t="shared" si="5"/>
        <v>11</v>
      </c>
      <c r="AU31" s="201">
        <f t="shared" si="5"/>
        <v>11</v>
      </c>
      <c r="AV31" s="201">
        <f t="shared" si="5"/>
        <v>11</v>
      </c>
      <c r="AW31" s="201"/>
      <c r="AX31" s="201">
        <f t="shared" si="5"/>
        <v>0</v>
      </c>
      <c r="AY31" s="201">
        <f t="shared" si="5"/>
        <v>0</v>
      </c>
      <c r="AZ31" s="201">
        <f t="shared" si="5"/>
        <v>0</v>
      </c>
      <c r="BA31" s="201">
        <f t="shared" si="5"/>
        <v>0</v>
      </c>
      <c r="BB31" s="201">
        <f t="shared" si="5"/>
        <v>0</v>
      </c>
      <c r="BC31" s="201">
        <f t="shared" si="5"/>
        <v>0</v>
      </c>
      <c r="BD31" s="201">
        <f t="shared" si="5"/>
        <v>0</v>
      </c>
      <c r="BE31" s="201">
        <f t="shared" si="5"/>
        <v>0</v>
      </c>
      <c r="BF31" s="201">
        <f t="shared" si="5"/>
        <v>455</v>
      </c>
    </row>
    <row r="32" spans="1:58" s="216" customFormat="1" ht="17.25" customHeight="1">
      <c r="A32" s="303"/>
      <c r="B32" s="214"/>
      <c r="C32" s="214"/>
      <c r="D32" s="215" t="s">
        <v>121</v>
      </c>
      <c r="E32" s="201">
        <f>E34+E36+E38</f>
        <v>7</v>
      </c>
      <c r="F32" s="201">
        <f aca="true" t="shared" si="6" ref="F32:BF32">F34+F36+F38</f>
        <v>6</v>
      </c>
      <c r="G32" s="201">
        <f t="shared" si="6"/>
        <v>6</v>
      </c>
      <c r="H32" s="201">
        <f t="shared" si="6"/>
        <v>6</v>
      </c>
      <c r="I32" s="201">
        <f t="shared" si="6"/>
        <v>6</v>
      </c>
      <c r="J32" s="201">
        <f t="shared" si="6"/>
        <v>6</v>
      </c>
      <c r="K32" s="201">
        <f t="shared" si="6"/>
        <v>6</v>
      </c>
      <c r="L32" s="201">
        <f t="shared" si="6"/>
        <v>6</v>
      </c>
      <c r="M32" s="201">
        <f t="shared" si="6"/>
        <v>5</v>
      </c>
      <c r="N32" s="201">
        <f t="shared" si="6"/>
        <v>6</v>
      </c>
      <c r="O32" s="201">
        <f t="shared" si="6"/>
        <v>5</v>
      </c>
      <c r="P32" s="201">
        <f t="shared" si="6"/>
        <v>6</v>
      </c>
      <c r="Q32" s="201">
        <f t="shared" si="6"/>
        <v>5</v>
      </c>
      <c r="R32" s="201">
        <f t="shared" si="6"/>
        <v>5</v>
      </c>
      <c r="S32" s="201">
        <f t="shared" si="6"/>
        <v>5</v>
      </c>
      <c r="T32" s="201">
        <f t="shared" si="6"/>
        <v>5</v>
      </c>
      <c r="U32" s="201">
        <f t="shared" si="6"/>
        <v>5</v>
      </c>
      <c r="V32" s="201">
        <f t="shared" si="6"/>
        <v>0</v>
      </c>
      <c r="W32" s="201">
        <f t="shared" si="6"/>
        <v>0</v>
      </c>
      <c r="X32" s="201">
        <f t="shared" si="6"/>
        <v>0</v>
      </c>
      <c r="Y32" s="201">
        <f t="shared" si="6"/>
        <v>5</v>
      </c>
      <c r="Z32" s="201">
        <f t="shared" si="6"/>
        <v>6</v>
      </c>
      <c r="AA32" s="201">
        <f t="shared" si="6"/>
        <v>6</v>
      </c>
      <c r="AB32" s="201">
        <f t="shared" si="6"/>
        <v>6</v>
      </c>
      <c r="AC32" s="201">
        <f t="shared" si="6"/>
        <v>6</v>
      </c>
      <c r="AD32" s="201">
        <f t="shared" si="6"/>
        <v>6</v>
      </c>
      <c r="AE32" s="201">
        <f t="shared" si="6"/>
        <v>5</v>
      </c>
      <c r="AF32" s="201">
        <f t="shared" si="6"/>
        <v>6</v>
      </c>
      <c r="AG32" s="201">
        <f t="shared" si="6"/>
        <v>5</v>
      </c>
      <c r="AH32" s="201">
        <f t="shared" si="6"/>
        <v>6</v>
      </c>
      <c r="AI32" s="201">
        <f t="shared" si="6"/>
        <v>5</v>
      </c>
      <c r="AJ32" s="201">
        <f t="shared" si="6"/>
        <v>6</v>
      </c>
      <c r="AK32" s="201">
        <f t="shared" si="6"/>
        <v>6</v>
      </c>
      <c r="AL32" s="201">
        <f t="shared" si="6"/>
        <v>5</v>
      </c>
      <c r="AM32" s="201">
        <f t="shared" si="6"/>
        <v>5</v>
      </c>
      <c r="AN32" s="201">
        <f t="shared" si="6"/>
        <v>5</v>
      </c>
      <c r="AO32" s="201">
        <f t="shared" si="6"/>
        <v>5</v>
      </c>
      <c r="AP32" s="201">
        <f t="shared" si="6"/>
        <v>5</v>
      </c>
      <c r="AQ32" s="201">
        <f t="shared" si="6"/>
        <v>5</v>
      </c>
      <c r="AR32" s="201">
        <f t="shared" si="6"/>
        <v>6</v>
      </c>
      <c r="AS32" s="201">
        <f t="shared" si="6"/>
        <v>5</v>
      </c>
      <c r="AT32" s="201">
        <f t="shared" si="6"/>
        <v>6</v>
      </c>
      <c r="AU32" s="201">
        <f t="shared" si="6"/>
        <v>5</v>
      </c>
      <c r="AV32" s="201">
        <f t="shared" si="6"/>
        <v>5</v>
      </c>
      <c r="AW32" s="201"/>
      <c r="AX32" s="201">
        <f t="shared" si="6"/>
        <v>0</v>
      </c>
      <c r="AY32" s="201">
        <f t="shared" si="6"/>
        <v>0</v>
      </c>
      <c r="AZ32" s="201">
        <f t="shared" si="6"/>
        <v>0</v>
      </c>
      <c r="BA32" s="201">
        <f t="shared" si="6"/>
        <v>0</v>
      </c>
      <c r="BB32" s="201">
        <f t="shared" si="6"/>
        <v>0</v>
      </c>
      <c r="BC32" s="201">
        <f t="shared" si="6"/>
        <v>0</v>
      </c>
      <c r="BD32" s="201">
        <f t="shared" si="6"/>
        <v>0</v>
      </c>
      <c r="BE32" s="201">
        <f t="shared" si="6"/>
        <v>0</v>
      </c>
      <c r="BF32" s="201">
        <f t="shared" si="6"/>
        <v>227</v>
      </c>
    </row>
    <row r="33" spans="1:58" ht="19.5" customHeight="1">
      <c r="A33" s="303"/>
      <c r="B33" s="206" t="s">
        <v>213</v>
      </c>
      <c r="C33" s="206" t="str">
        <f>'[1]УП'!B21</f>
        <v>Математика</v>
      </c>
      <c r="D33" s="201" t="s">
        <v>120</v>
      </c>
      <c r="E33" s="201">
        <v>5</v>
      </c>
      <c r="F33" s="201">
        <v>5</v>
      </c>
      <c r="G33" s="201">
        <v>5</v>
      </c>
      <c r="H33" s="201">
        <v>5</v>
      </c>
      <c r="I33" s="201">
        <v>5</v>
      </c>
      <c r="J33" s="201">
        <v>5</v>
      </c>
      <c r="K33" s="201">
        <v>5</v>
      </c>
      <c r="L33" s="201">
        <v>5</v>
      </c>
      <c r="M33" s="201">
        <v>5</v>
      </c>
      <c r="N33" s="201">
        <v>5</v>
      </c>
      <c r="O33" s="201">
        <v>5</v>
      </c>
      <c r="P33" s="201">
        <v>5</v>
      </c>
      <c r="Q33" s="201">
        <v>5</v>
      </c>
      <c r="R33" s="201">
        <v>5</v>
      </c>
      <c r="S33" s="201">
        <v>5</v>
      </c>
      <c r="T33" s="201">
        <v>5</v>
      </c>
      <c r="U33" s="201">
        <v>5</v>
      </c>
      <c r="V33" s="201"/>
      <c r="W33" s="201">
        <v>0</v>
      </c>
      <c r="X33" s="201">
        <v>0</v>
      </c>
      <c r="Y33" s="201">
        <v>5</v>
      </c>
      <c r="Z33" s="201">
        <v>5</v>
      </c>
      <c r="AA33" s="201">
        <v>5</v>
      </c>
      <c r="AB33" s="201">
        <v>5</v>
      </c>
      <c r="AC33" s="201">
        <v>5</v>
      </c>
      <c r="AD33" s="201">
        <v>5</v>
      </c>
      <c r="AE33" s="201">
        <v>5</v>
      </c>
      <c r="AF33" s="201">
        <v>5</v>
      </c>
      <c r="AG33" s="201">
        <v>5</v>
      </c>
      <c r="AH33" s="201">
        <v>5</v>
      </c>
      <c r="AI33" s="201">
        <v>5</v>
      </c>
      <c r="AJ33" s="201">
        <v>5</v>
      </c>
      <c r="AK33" s="201">
        <v>5</v>
      </c>
      <c r="AL33" s="201">
        <v>5</v>
      </c>
      <c r="AM33" s="201">
        <v>5</v>
      </c>
      <c r="AN33" s="201">
        <v>5</v>
      </c>
      <c r="AO33" s="201">
        <v>5</v>
      </c>
      <c r="AP33" s="201">
        <v>5</v>
      </c>
      <c r="AQ33" s="201">
        <v>5</v>
      </c>
      <c r="AR33" s="201">
        <v>5</v>
      </c>
      <c r="AS33" s="201">
        <v>5</v>
      </c>
      <c r="AT33" s="201">
        <v>5</v>
      </c>
      <c r="AU33" s="201">
        <v>5</v>
      </c>
      <c r="AV33" s="201">
        <v>5</v>
      </c>
      <c r="AW33" s="201"/>
      <c r="AX33" s="201">
        <v>0</v>
      </c>
      <c r="AY33" s="201">
        <v>0</v>
      </c>
      <c r="AZ33" s="201">
        <v>0</v>
      </c>
      <c r="BA33" s="201">
        <v>0</v>
      </c>
      <c r="BB33" s="201">
        <v>0</v>
      </c>
      <c r="BC33" s="201">
        <v>0</v>
      </c>
      <c r="BD33" s="201">
        <v>0</v>
      </c>
      <c r="BE33" s="201">
        <v>0</v>
      </c>
      <c r="BF33" s="202">
        <f>SUM(E33:BE33)</f>
        <v>205</v>
      </c>
    </row>
    <row r="34" spans="1:60" s="216" customFormat="1" ht="19.5" customHeight="1">
      <c r="A34" s="303"/>
      <c r="B34" s="206"/>
      <c r="C34" s="206"/>
      <c r="D34" s="215" t="s">
        <v>121</v>
      </c>
      <c r="E34" s="215">
        <v>3</v>
      </c>
      <c r="F34" s="215">
        <v>3</v>
      </c>
      <c r="G34" s="215">
        <v>3</v>
      </c>
      <c r="H34" s="215">
        <v>3</v>
      </c>
      <c r="I34" s="215">
        <v>3</v>
      </c>
      <c r="J34" s="215">
        <v>3</v>
      </c>
      <c r="K34" s="215">
        <v>3</v>
      </c>
      <c r="L34" s="215">
        <v>3</v>
      </c>
      <c r="M34" s="215">
        <v>2</v>
      </c>
      <c r="N34" s="215">
        <v>3</v>
      </c>
      <c r="O34" s="215">
        <v>2</v>
      </c>
      <c r="P34" s="215">
        <v>3</v>
      </c>
      <c r="Q34" s="215">
        <v>2</v>
      </c>
      <c r="R34" s="215">
        <v>2</v>
      </c>
      <c r="S34" s="215">
        <v>2</v>
      </c>
      <c r="T34" s="215">
        <v>2</v>
      </c>
      <c r="U34" s="215">
        <v>2</v>
      </c>
      <c r="V34" s="201"/>
      <c r="W34" s="201">
        <v>0</v>
      </c>
      <c r="X34" s="201">
        <v>0</v>
      </c>
      <c r="Y34" s="215">
        <v>3</v>
      </c>
      <c r="Z34" s="215">
        <v>3</v>
      </c>
      <c r="AA34" s="215">
        <v>3</v>
      </c>
      <c r="AB34" s="215">
        <v>3</v>
      </c>
      <c r="AC34" s="215">
        <v>3</v>
      </c>
      <c r="AD34" s="215">
        <v>3</v>
      </c>
      <c r="AE34" s="215">
        <v>2</v>
      </c>
      <c r="AF34" s="215">
        <v>3</v>
      </c>
      <c r="AG34" s="215">
        <v>2</v>
      </c>
      <c r="AH34" s="215">
        <v>3</v>
      </c>
      <c r="AI34" s="215">
        <v>2</v>
      </c>
      <c r="AJ34" s="215">
        <v>3</v>
      </c>
      <c r="AK34" s="215">
        <v>3</v>
      </c>
      <c r="AL34" s="215">
        <v>2</v>
      </c>
      <c r="AM34" s="215">
        <v>2</v>
      </c>
      <c r="AN34" s="215">
        <v>2</v>
      </c>
      <c r="AO34" s="215">
        <v>2</v>
      </c>
      <c r="AP34" s="215">
        <v>2</v>
      </c>
      <c r="AQ34" s="215">
        <v>2</v>
      </c>
      <c r="AR34" s="215">
        <v>2</v>
      </c>
      <c r="AS34" s="215">
        <v>2</v>
      </c>
      <c r="AT34" s="215">
        <v>2</v>
      </c>
      <c r="AU34" s="215">
        <v>2</v>
      </c>
      <c r="AV34" s="215">
        <v>2</v>
      </c>
      <c r="AW34" s="201"/>
      <c r="AX34" s="201">
        <v>0</v>
      </c>
      <c r="AY34" s="201">
        <v>0</v>
      </c>
      <c r="AZ34" s="201">
        <v>0</v>
      </c>
      <c r="BA34" s="201">
        <v>0</v>
      </c>
      <c r="BB34" s="201">
        <v>0</v>
      </c>
      <c r="BC34" s="201">
        <v>0</v>
      </c>
      <c r="BD34" s="201">
        <v>0</v>
      </c>
      <c r="BE34" s="201">
        <v>0</v>
      </c>
      <c r="BF34" s="215">
        <f t="shared" si="4"/>
        <v>102</v>
      </c>
      <c r="BG34" s="217" t="s">
        <v>256</v>
      </c>
      <c r="BH34" s="199"/>
    </row>
    <row r="35" spans="1:58" ht="19.5" customHeight="1">
      <c r="A35" s="303"/>
      <c r="B35" s="206" t="s">
        <v>215</v>
      </c>
      <c r="C35" s="206" t="str">
        <f>'[1]УП'!B23</f>
        <v>Информатика и ИКТ</v>
      </c>
      <c r="D35" s="201" t="s">
        <v>120</v>
      </c>
      <c r="E35" s="201">
        <v>2</v>
      </c>
      <c r="F35" s="201">
        <v>2</v>
      </c>
      <c r="G35" s="201">
        <v>2</v>
      </c>
      <c r="H35" s="201">
        <v>2</v>
      </c>
      <c r="I35" s="201">
        <v>2</v>
      </c>
      <c r="J35" s="201">
        <v>2</v>
      </c>
      <c r="K35" s="201">
        <v>2</v>
      </c>
      <c r="L35" s="201">
        <v>2</v>
      </c>
      <c r="M35" s="201">
        <v>2</v>
      </c>
      <c r="N35" s="201">
        <v>2</v>
      </c>
      <c r="O35" s="201">
        <v>2</v>
      </c>
      <c r="P35" s="201">
        <v>2</v>
      </c>
      <c r="Q35" s="201">
        <v>2</v>
      </c>
      <c r="R35" s="201">
        <v>3</v>
      </c>
      <c r="S35" s="201">
        <v>3</v>
      </c>
      <c r="T35" s="201">
        <v>3</v>
      </c>
      <c r="U35" s="201">
        <v>3</v>
      </c>
      <c r="V35" s="201"/>
      <c r="W35" s="201">
        <v>0</v>
      </c>
      <c r="X35" s="201">
        <v>0</v>
      </c>
      <c r="Y35" s="201">
        <v>1</v>
      </c>
      <c r="Z35" s="201">
        <v>1</v>
      </c>
      <c r="AA35" s="201">
        <v>1</v>
      </c>
      <c r="AB35" s="201">
        <v>1</v>
      </c>
      <c r="AC35" s="201">
        <v>1</v>
      </c>
      <c r="AD35" s="201">
        <v>1</v>
      </c>
      <c r="AE35" s="201">
        <v>1</v>
      </c>
      <c r="AF35" s="201">
        <v>1</v>
      </c>
      <c r="AG35" s="201">
        <v>1</v>
      </c>
      <c r="AH35" s="201">
        <v>1</v>
      </c>
      <c r="AI35" s="201">
        <v>1</v>
      </c>
      <c r="AJ35" s="201">
        <v>1</v>
      </c>
      <c r="AK35" s="201">
        <v>1</v>
      </c>
      <c r="AL35" s="201">
        <v>1</v>
      </c>
      <c r="AM35" s="201">
        <v>1</v>
      </c>
      <c r="AN35" s="201">
        <v>1</v>
      </c>
      <c r="AO35" s="201">
        <v>1</v>
      </c>
      <c r="AP35" s="201">
        <v>1</v>
      </c>
      <c r="AQ35" s="201">
        <v>1</v>
      </c>
      <c r="AR35" s="201">
        <v>1</v>
      </c>
      <c r="AS35" s="201">
        <v>1</v>
      </c>
      <c r="AT35" s="201">
        <v>1</v>
      </c>
      <c r="AU35" s="201">
        <v>1</v>
      </c>
      <c r="AV35" s="201">
        <v>1</v>
      </c>
      <c r="AW35" s="201"/>
      <c r="AX35" s="201">
        <v>0</v>
      </c>
      <c r="AY35" s="201">
        <v>0</v>
      </c>
      <c r="AZ35" s="201">
        <v>0</v>
      </c>
      <c r="BA35" s="201">
        <v>0</v>
      </c>
      <c r="BB35" s="201">
        <v>0</v>
      </c>
      <c r="BC35" s="201">
        <v>0</v>
      </c>
      <c r="BD35" s="201">
        <v>0</v>
      </c>
      <c r="BE35" s="201">
        <v>0</v>
      </c>
      <c r="BF35" s="202">
        <f>SUM(E35:BE35)</f>
        <v>62</v>
      </c>
    </row>
    <row r="36" spans="1:58" s="216" customFormat="1" ht="19.5" customHeight="1">
      <c r="A36" s="303"/>
      <c r="B36" s="206"/>
      <c r="C36" s="206"/>
      <c r="D36" s="215" t="s">
        <v>121</v>
      </c>
      <c r="E36" s="215">
        <v>1</v>
      </c>
      <c r="F36" s="215">
        <v>1</v>
      </c>
      <c r="G36" s="215">
        <v>1</v>
      </c>
      <c r="H36" s="215">
        <v>1</v>
      </c>
      <c r="I36" s="215">
        <v>1</v>
      </c>
      <c r="J36" s="215">
        <v>1</v>
      </c>
      <c r="K36" s="215">
        <v>1</v>
      </c>
      <c r="L36" s="215">
        <v>1</v>
      </c>
      <c r="M36" s="215">
        <v>1</v>
      </c>
      <c r="N36" s="215">
        <v>1</v>
      </c>
      <c r="O36" s="215">
        <v>1</v>
      </c>
      <c r="P36" s="215">
        <v>1</v>
      </c>
      <c r="Q36" s="215">
        <v>1</v>
      </c>
      <c r="R36" s="215">
        <v>1</v>
      </c>
      <c r="S36" s="215">
        <v>1</v>
      </c>
      <c r="T36" s="215">
        <v>1</v>
      </c>
      <c r="U36" s="215">
        <v>1</v>
      </c>
      <c r="V36" s="201"/>
      <c r="W36" s="201">
        <v>0</v>
      </c>
      <c r="X36" s="201">
        <v>0</v>
      </c>
      <c r="Y36" s="215"/>
      <c r="Z36" s="215"/>
      <c r="AA36" s="215">
        <v>1</v>
      </c>
      <c r="AB36" s="215"/>
      <c r="AC36" s="215">
        <v>1</v>
      </c>
      <c r="AD36" s="215"/>
      <c r="AE36" s="215">
        <v>1</v>
      </c>
      <c r="AF36" s="215"/>
      <c r="AG36" s="215">
        <v>1</v>
      </c>
      <c r="AH36" s="215"/>
      <c r="AI36" s="215">
        <v>1</v>
      </c>
      <c r="AJ36" s="215"/>
      <c r="AK36" s="215">
        <v>1</v>
      </c>
      <c r="AL36" s="215"/>
      <c r="AM36" s="215">
        <v>1</v>
      </c>
      <c r="AN36" s="215"/>
      <c r="AO36" s="215">
        <v>1</v>
      </c>
      <c r="AP36" s="215"/>
      <c r="AQ36" s="215">
        <v>1</v>
      </c>
      <c r="AR36" s="215">
        <v>1</v>
      </c>
      <c r="AS36" s="215">
        <v>1</v>
      </c>
      <c r="AT36" s="215">
        <v>1</v>
      </c>
      <c r="AU36" s="215">
        <v>1</v>
      </c>
      <c r="AV36" s="215">
        <v>1</v>
      </c>
      <c r="AW36" s="201"/>
      <c r="AX36" s="201">
        <v>0</v>
      </c>
      <c r="AY36" s="201">
        <v>0</v>
      </c>
      <c r="AZ36" s="201">
        <v>0</v>
      </c>
      <c r="BA36" s="201">
        <v>0</v>
      </c>
      <c r="BB36" s="201">
        <v>0</v>
      </c>
      <c r="BC36" s="201">
        <v>0</v>
      </c>
      <c r="BD36" s="201">
        <v>0</v>
      </c>
      <c r="BE36" s="201">
        <v>0</v>
      </c>
      <c r="BF36" s="215">
        <f t="shared" si="4"/>
        <v>31</v>
      </c>
    </row>
    <row r="37" spans="1:58" s="216" customFormat="1" ht="19.5" customHeight="1">
      <c r="A37" s="303"/>
      <c r="B37" s="206" t="s">
        <v>214</v>
      </c>
      <c r="C37" s="206" t="str">
        <f>'[1]УП'!B22</f>
        <v>Физика</v>
      </c>
      <c r="D37" s="201" t="s">
        <v>120</v>
      </c>
      <c r="E37" s="201">
        <v>4</v>
      </c>
      <c r="F37" s="201">
        <v>4</v>
      </c>
      <c r="G37" s="201">
        <v>4</v>
      </c>
      <c r="H37" s="201">
        <v>4</v>
      </c>
      <c r="I37" s="201">
        <v>4</v>
      </c>
      <c r="J37" s="201">
        <v>4</v>
      </c>
      <c r="K37" s="201">
        <v>4</v>
      </c>
      <c r="L37" s="201">
        <v>4</v>
      </c>
      <c r="M37" s="201">
        <v>4</v>
      </c>
      <c r="N37" s="201">
        <v>4</v>
      </c>
      <c r="O37" s="201">
        <v>4</v>
      </c>
      <c r="P37" s="201">
        <v>4</v>
      </c>
      <c r="Q37" s="201">
        <v>4</v>
      </c>
      <c r="R37" s="201">
        <v>4</v>
      </c>
      <c r="S37" s="201">
        <v>4</v>
      </c>
      <c r="T37" s="201">
        <v>4</v>
      </c>
      <c r="U37" s="201">
        <v>4</v>
      </c>
      <c r="V37" s="201"/>
      <c r="W37" s="201">
        <v>0</v>
      </c>
      <c r="X37" s="201">
        <v>0</v>
      </c>
      <c r="Y37" s="218">
        <v>5</v>
      </c>
      <c r="Z37" s="218">
        <v>5</v>
      </c>
      <c r="AA37" s="218">
        <v>5</v>
      </c>
      <c r="AB37" s="218">
        <v>5</v>
      </c>
      <c r="AC37" s="218">
        <v>5</v>
      </c>
      <c r="AD37" s="218">
        <v>5</v>
      </c>
      <c r="AE37" s="218">
        <v>5</v>
      </c>
      <c r="AF37" s="218">
        <v>5</v>
      </c>
      <c r="AG37" s="218">
        <v>5</v>
      </c>
      <c r="AH37" s="218">
        <v>5</v>
      </c>
      <c r="AI37" s="218">
        <v>5</v>
      </c>
      <c r="AJ37" s="218">
        <v>5</v>
      </c>
      <c r="AK37" s="218">
        <v>5</v>
      </c>
      <c r="AL37" s="218">
        <v>5</v>
      </c>
      <c r="AM37" s="218">
        <v>5</v>
      </c>
      <c r="AN37" s="218">
        <v>5</v>
      </c>
      <c r="AO37" s="218">
        <v>5</v>
      </c>
      <c r="AP37" s="218">
        <v>5</v>
      </c>
      <c r="AQ37" s="218">
        <v>5</v>
      </c>
      <c r="AR37" s="218">
        <v>5</v>
      </c>
      <c r="AS37" s="218">
        <v>5</v>
      </c>
      <c r="AT37" s="218">
        <v>5</v>
      </c>
      <c r="AU37" s="218">
        <v>5</v>
      </c>
      <c r="AV37" s="218">
        <v>5</v>
      </c>
      <c r="AW37" s="201"/>
      <c r="AX37" s="201">
        <v>0</v>
      </c>
      <c r="AY37" s="201">
        <v>0</v>
      </c>
      <c r="AZ37" s="201">
        <v>0</v>
      </c>
      <c r="BA37" s="201">
        <v>0</v>
      </c>
      <c r="BB37" s="201">
        <v>0</v>
      </c>
      <c r="BC37" s="201">
        <v>0</v>
      </c>
      <c r="BD37" s="201">
        <v>0</v>
      </c>
      <c r="BE37" s="201">
        <v>0</v>
      </c>
      <c r="BF37" s="202">
        <f>SUM(E37:BE37)</f>
        <v>188</v>
      </c>
    </row>
    <row r="38" spans="1:58" s="216" customFormat="1" ht="19.5" customHeight="1">
      <c r="A38" s="303"/>
      <c r="B38" s="206"/>
      <c r="C38" s="214"/>
      <c r="D38" s="215" t="s">
        <v>121</v>
      </c>
      <c r="E38" s="215">
        <v>3</v>
      </c>
      <c r="F38" s="215">
        <v>2</v>
      </c>
      <c r="G38" s="215">
        <v>2</v>
      </c>
      <c r="H38" s="215">
        <v>2</v>
      </c>
      <c r="I38" s="215">
        <v>2</v>
      </c>
      <c r="J38" s="215">
        <v>2</v>
      </c>
      <c r="K38" s="215">
        <v>2</v>
      </c>
      <c r="L38" s="215">
        <v>2</v>
      </c>
      <c r="M38" s="215">
        <v>2</v>
      </c>
      <c r="N38" s="215">
        <v>2</v>
      </c>
      <c r="O38" s="215">
        <v>2</v>
      </c>
      <c r="P38" s="215">
        <v>2</v>
      </c>
      <c r="Q38" s="215">
        <v>2</v>
      </c>
      <c r="R38" s="215">
        <v>2</v>
      </c>
      <c r="S38" s="215">
        <v>2</v>
      </c>
      <c r="T38" s="215">
        <v>2</v>
      </c>
      <c r="U38" s="215">
        <v>2</v>
      </c>
      <c r="V38" s="201"/>
      <c r="W38" s="201">
        <v>0</v>
      </c>
      <c r="X38" s="201">
        <v>0</v>
      </c>
      <c r="Y38" s="215">
        <v>2</v>
      </c>
      <c r="Z38" s="215">
        <v>3</v>
      </c>
      <c r="AA38" s="215">
        <v>2</v>
      </c>
      <c r="AB38" s="215">
        <v>3</v>
      </c>
      <c r="AC38" s="215">
        <v>2</v>
      </c>
      <c r="AD38" s="215">
        <v>3</v>
      </c>
      <c r="AE38" s="215">
        <v>2</v>
      </c>
      <c r="AF38" s="215">
        <v>3</v>
      </c>
      <c r="AG38" s="215">
        <v>2</v>
      </c>
      <c r="AH38" s="215">
        <v>3</v>
      </c>
      <c r="AI38" s="215">
        <v>2</v>
      </c>
      <c r="AJ38" s="215">
        <v>3</v>
      </c>
      <c r="AK38" s="215">
        <v>2</v>
      </c>
      <c r="AL38" s="215">
        <v>3</v>
      </c>
      <c r="AM38" s="215">
        <v>2</v>
      </c>
      <c r="AN38" s="215">
        <v>3</v>
      </c>
      <c r="AO38" s="215">
        <v>2</v>
      </c>
      <c r="AP38" s="215">
        <v>3</v>
      </c>
      <c r="AQ38" s="215">
        <v>2</v>
      </c>
      <c r="AR38" s="215">
        <v>3</v>
      </c>
      <c r="AS38" s="215">
        <v>2</v>
      </c>
      <c r="AT38" s="215">
        <v>3</v>
      </c>
      <c r="AU38" s="215">
        <v>2</v>
      </c>
      <c r="AV38" s="215">
        <v>2</v>
      </c>
      <c r="AW38" s="201"/>
      <c r="AX38" s="201">
        <v>0</v>
      </c>
      <c r="AY38" s="201">
        <v>0</v>
      </c>
      <c r="AZ38" s="201">
        <v>0</v>
      </c>
      <c r="BA38" s="201">
        <v>0</v>
      </c>
      <c r="BB38" s="201">
        <v>0</v>
      </c>
      <c r="BC38" s="201">
        <v>0</v>
      </c>
      <c r="BD38" s="201">
        <v>0</v>
      </c>
      <c r="BE38" s="201">
        <v>0</v>
      </c>
      <c r="BF38" s="250">
        <f aca="true" t="shared" si="7" ref="BF38:BF64">SUM(E38:BE38)</f>
        <v>94</v>
      </c>
    </row>
    <row r="39" spans="1:58" ht="19.5" customHeight="1">
      <c r="A39" s="303"/>
      <c r="B39" s="206" t="s">
        <v>21</v>
      </c>
      <c r="C39" s="208" t="s">
        <v>191</v>
      </c>
      <c r="D39" s="201" t="s">
        <v>120</v>
      </c>
      <c r="E39" s="201">
        <v>1</v>
      </c>
      <c r="F39" s="201">
        <v>1</v>
      </c>
      <c r="G39" s="201">
        <v>1</v>
      </c>
      <c r="H39" s="201">
        <v>1</v>
      </c>
      <c r="I39" s="201">
        <v>1</v>
      </c>
      <c r="J39" s="201">
        <v>1</v>
      </c>
      <c r="K39" s="201">
        <v>1</v>
      </c>
      <c r="L39" s="201">
        <v>1</v>
      </c>
      <c r="M39" s="201">
        <v>1</v>
      </c>
      <c r="N39" s="201">
        <v>1</v>
      </c>
      <c r="O39" s="201">
        <v>1</v>
      </c>
      <c r="P39" s="201">
        <v>1</v>
      </c>
      <c r="Q39" s="201">
        <v>1</v>
      </c>
      <c r="R39" s="201">
        <v>1</v>
      </c>
      <c r="S39" s="201">
        <v>1</v>
      </c>
      <c r="T39" s="201">
        <v>1</v>
      </c>
      <c r="U39" s="201">
        <v>1</v>
      </c>
      <c r="V39" s="201"/>
      <c r="W39" s="201">
        <v>0</v>
      </c>
      <c r="X39" s="201">
        <v>0</v>
      </c>
      <c r="Y39" s="201">
        <v>1</v>
      </c>
      <c r="Z39" s="201">
        <v>1</v>
      </c>
      <c r="AA39" s="201">
        <v>1</v>
      </c>
      <c r="AB39" s="201">
        <v>1</v>
      </c>
      <c r="AC39" s="201">
        <v>1</v>
      </c>
      <c r="AD39" s="201">
        <v>1</v>
      </c>
      <c r="AE39" s="201">
        <v>1</v>
      </c>
      <c r="AF39" s="201">
        <v>1</v>
      </c>
      <c r="AG39" s="201">
        <v>1</v>
      </c>
      <c r="AH39" s="201">
        <v>1</v>
      </c>
      <c r="AI39" s="201">
        <v>1</v>
      </c>
      <c r="AJ39" s="201">
        <v>1</v>
      </c>
      <c r="AK39" s="201">
        <v>1</v>
      </c>
      <c r="AL39" s="201">
        <v>1</v>
      </c>
      <c r="AM39" s="201">
        <v>1</v>
      </c>
      <c r="AN39" s="201">
        <v>1</v>
      </c>
      <c r="AO39" s="201">
        <v>1</v>
      </c>
      <c r="AP39" s="201">
        <v>1</v>
      </c>
      <c r="AQ39" s="201">
        <v>1</v>
      </c>
      <c r="AR39" s="201">
        <v>1</v>
      </c>
      <c r="AS39" s="201">
        <v>1</v>
      </c>
      <c r="AT39" s="201">
        <v>1</v>
      </c>
      <c r="AU39" s="201">
        <v>1</v>
      </c>
      <c r="AV39" s="201">
        <v>1</v>
      </c>
      <c r="AW39" s="201"/>
      <c r="AX39" s="201">
        <v>0</v>
      </c>
      <c r="AY39" s="201">
        <v>0</v>
      </c>
      <c r="AZ39" s="201">
        <v>0</v>
      </c>
      <c r="BA39" s="201">
        <v>0</v>
      </c>
      <c r="BB39" s="201">
        <v>0</v>
      </c>
      <c r="BC39" s="201">
        <v>0</v>
      </c>
      <c r="BD39" s="201">
        <v>0</v>
      </c>
      <c r="BE39" s="201">
        <v>0</v>
      </c>
      <c r="BF39" s="250">
        <f t="shared" si="7"/>
        <v>41</v>
      </c>
    </row>
    <row r="40" spans="1:58" s="216" customFormat="1" ht="19.5" customHeight="1">
      <c r="A40" s="303"/>
      <c r="B40" s="206"/>
      <c r="C40" s="214"/>
      <c r="D40" s="215" t="s">
        <v>121</v>
      </c>
      <c r="E40" s="215">
        <v>1</v>
      </c>
      <c r="F40" s="215"/>
      <c r="G40" s="215">
        <v>1</v>
      </c>
      <c r="H40" s="215"/>
      <c r="I40" s="215">
        <v>1</v>
      </c>
      <c r="J40" s="215"/>
      <c r="K40" s="215">
        <v>1</v>
      </c>
      <c r="L40" s="215"/>
      <c r="M40" s="215">
        <v>1</v>
      </c>
      <c r="N40" s="215"/>
      <c r="O40" s="215">
        <v>1</v>
      </c>
      <c r="P40" s="215"/>
      <c r="Q40" s="215">
        <v>1</v>
      </c>
      <c r="R40" s="215"/>
      <c r="S40" s="215">
        <v>1</v>
      </c>
      <c r="T40" s="215"/>
      <c r="U40" s="215">
        <v>1</v>
      </c>
      <c r="V40" s="201"/>
      <c r="W40" s="201">
        <v>0</v>
      </c>
      <c r="X40" s="201">
        <v>0</v>
      </c>
      <c r="Y40" s="215"/>
      <c r="Z40" s="215"/>
      <c r="AA40" s="215"/>
      <c r="AB40" s="215">
        <v>1</v>
      </c>
      <c r="AC40" s="215"/>
      <c r="AD40" s="215">
        <v>1</v>
      </c>
      <c r="AE40" s="215">
        <v>1</v>
      </c>
      <c r="AF40" s="215"/>
      <c r="AG40" s="215">
        <v>1</v>
      </c>
      <c r="AH40" s="215"/>
      <c r="AI40" s="215">
        <v>1</v>
      </c>
      <c r="AJ40" s="215"/>
      <c r="AK40" s="215">
        <v>1</v>
      </c>
      <c r="AL40" s="215"/>
      <c r="AM40" s="215">
        <v>1</v>
      </c>
      <c r="AN40" s="215"/>
      <c r="AO40" s="215">
        <v>1</v>
      </c>
      <c r="AP40" s="215">
        <v>1</v>
      </c>
      <c r="AQ40" s="215">
        <v>1</v>
      </c>
      <c r="AR40" s="215"/>
      <c r="AS40" s="215">
        <v>1</v>
      </c>
      <c r="AT40" s="215"/>
      <c r="AU40" s="215">
        <v>1</v>
      </c>
      <c r="AV40" s="215"/>
      <c r="AW40" s="201"/>
      <c r="AX40" s="201">
        <v>0</v>
      </c>
      <c r="AY40" s="201">
        <v>0</v>
      </c>
      <c r="AZ40" s="201">
        <v>0</v>
      </c>
      <c r="BA40" s="201">
        <v>0</v>
      </c>
      <c r="BB40" s="201">
        <v>0</v>
      </c>
      <c r="BC40" s="201">
        <v>0</v>
      </c>
      <c r="BD40" s="201">
        <v>0</v>
      </c>
      <c r="BE40" s="201">
        <v>0</v>
      </c>
      <c r="BF40" s="250">
        <f t="shared" si="7"/>
        <v>21</v>
      </c>
    </row>
    <row r="41" spans="1:58" ht="16.5" customHeight="1" hidden="1">
      <c r="A41" s="303"/>
      <c r="B41" s="220" t="s">
        <v>137</v>
      </c>
      <c r="C41" s="220"/>
      <c r="D41" s="201"/>
      <c r="E41" s="201">
        <f>E9+E46</f>
        <v>35</v>
      </c>
      <c r="F41" s="201">
        <f aca="true" t="shared" si="8" ref="F41:AV41">F9+F46</f>
        <v>35</v>
      </c>
      <c r="G41" s="201">
        <f t="shared" si="8"/>
        <v>35</v>
      </c>
      <c r="H41" s="201">
        <f t="shared" si="8"/>
        <v>35</v>
      </c>
      <c r="I41" s="201">
        <f t="shared" si="8"/>
        <v>35</v>
      </c>
      <c r="J41" s="201">
        <f t="shared" si="8"/>
        <v>35</v>
      </c>
      <c r="K41" s="201">
        <f t="shared" si="8"/>
        <v>35</v>
      </c>
      <c r="L41" s="201">
        <f t="shared" si="8"/>
        <v>35</v>
      </c>
      <c r="M41" s="201">
        <f t="shared" si="8"/>
        <v>35</v>
      </c>
      <c r="N41" s="201">
        <f t="shared" si="8"/>
        <v>35</v>
      </c>
      <c r="O41" s="201">
        <f t="shared" si="8"/>
        <v>35</v>
      </c>
      <c r="P41" s="201">
        <f t="shared" si="8"/>
        <v>35</v>
      </c>
      <c r="Q41" s="201">
        <f t="shared" si="8"/>
        <v>35</v>
      </c>
      <c r="R41" s="201">
        <f t="shared" si="8"/>
        <v>35</v>
      </c>
      <c r="S41" s="201">
        <f t="shared" si="8"/>
        <v>35</v>
      </c>
      <c r="T41" s="201">
        <f t="shared" si="8"/>
        <v>35</v>
      </c>
      <c r="U41" s="201">
        <f t="shared" si="8"/>
        <v>35</v>
      </c>
      <c r="V41" s="201"/>
      <c r="W41" s="201">
        <v>0</v>
      </c>
      <c r="X41" s="201">
        <v>0</v>
      </c>
      <c r="Y41" s="201">
        <f t="shared" si="8"/>
        <v>35</v>
      </c>
      <c r="Z41" s="201">
        <f t="shared" si="8"/>
        <v>35</v>
      </c>
      <c r="AA41" s="201">
        <f t="shared" si="8"/>
        <v>35</v>
      </c>
      <c r="AB41" s="201">
        <f t="shared" si="8"/>
        <v>35</v>
      </c>
      <c r="AC41" s="201">
        <f t="shared" si="8"/>
        <v>35</v>
      </c>
      <c r="AD41" s="201">
        <f t="shared" si="8"/>
        <v>35</v>
      </c>
      <c r="AE41" s="201">
        <f t="shared" si="8"/>
        <v>35</v>
      </c>
      <c r="AF41" s="201">
        <f t="shared" si="8"/>
        <v>35</v>
      </c>
      <c r="AG41" s="201">
        <f t="shared" si="8"/>
        <v>35</v>
      </c>
      <c r="AH41" s="201">
        <f t="shared" si="8"/>
        <v>35</v>
      </c>
      <c r="AI41" s="201">
        <f t="shared" si="8"/>
        <v>35</v>
      </c>
      <c r="AJ41" s="201">
        <f t="shared" si="8"/>
        <v>35</v>
      </c>
      <c r="AK41" s="201">
        <f t="shared" si="8"/>
        <v>35</v>
      </c>
      <c r="AL41" s="201">
        <f t="shared" si="8"/>
        <v>35</v>
      </c>
      <c r="AM41" s="201">
        <f t="shared" si="8"/>
        <v>35</v>
      </c>
      <c r="AN41" s="201">
        <f t="shared" si="8"/>
        <v>35</v>
      </c>
      <c r="AO41" s="201">
        <f t="shared" si="8"/>
        <v>35</v>
      </c>
      <c r="AP41" s="201">
        <f t="shared" si="8"/>
        <v>35</v>
      </c>
      <c r="AQ41" s="201">
        <f t="shared" si="8"/>
        <v>35</v>
      </c>
      <c r="AR41" s="201">
        <f t="shared" si="8"/>
        <v>35</v>
      </c>
      <c r="AS41" s="201">
        <f t="shared" si="8"/>
        <v>35</v>
      </c>
      <c r="AT41" s="201">
        <f t="shared" si="8"/>
        <v>35</v>
      </c>
      <c r="AU41" s="201">
        <f t="shared" si="8"/>
        <v>35</v>
      </c>
      <c r="AV41" s="201">
        <f t="shared" si="8"/>
        <v>35</v>
      </c>
      <c r="AW41" s="201"/>
      <c r="AX41" s="201">
        <f aca="true" t="shared" si="9" ref="AX41:BE41">AX9</f>
        <v>0</v>
      </c>
      <c r="AY41" s="201">
        <f t="shared" si="9"/>
        <v>0</v>
      </c>
      <c r="AZ41" s="201">
        <f t="shared" si="9"/>
        <v>0</v>
      </c>
      <c r="BA41" s="201">
        <f t="shared" si="9"/>
        <v>0</v>
      </c>
      <c r="BB41" s="201">
        <f t="shared" si="9"/>
        <v>0</v>
      </c>
      <c r="BC41" s="201">
        <f t="shared" si="9"/>
        <v>0</v>
      </c>
      <c r="BD41" s="201">
        <f t="shared" si="9"/>
        <v>0</v>
      </c>
      <c r="BE41" s="201">
        <f t="shared" si="9"/>
        <v>0</v>
      </c>
      <c r="BF41" s="250">
        <f t="shared" si="7"/>
        <v>1435</v>
      </c>
    </row>
    <row r="42" spans="1:58" ht="12.75" hidden="1">
      <c r="A42" s="303"/>
      <c r="B42" s="220" t="s">
        <v>138</v>
      </c>
      <c r="C42" s="220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>
        <v>0</v>
      </c>
      <c r="X42" s="201">
        <v>0</v>
      </c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50">
        <f t="shared" si="7"/>
        <v>0</v>
      </c>
    </row>
    <row r="43" spans="1:58" ht="19.5" customHeight="1" hidden="1">
      <c r="A43" s="303"/>
      <c r="B43" s="221" t="s">
        <v>139</v>
      </c>
      <c r="C43" s="221"/>
      <c r="D43" s="201"/>
      <c r="E43" s="201">
        <f>E10+E47</f>
        <v>18</v>
      </c>
      <c r="F43" s="201">
        <f aca="true" t="shared" si="10" ref="F43:AV43">F10+F47</f>
        <v>18</v>
      </c>
      <c r="G43" s="201">
        <f t="shared" si="10"/>
        <v>18</v>
      </c>
      <c r="H43" s="201">
        <f t="shared" si="10"/>
        <v>18</v>
      </c>
      <c r="I43" s="201">
        <f t="shared" si="10"/>
        <v>18</v>
      </c>
      <c r="J43" s="201">
        <f t="shared" si="10"/>
        <v>18</v>
      </c>
      <c r="K43" s="201">
        <f t="shared" si="10"/>
        <v>18</v>
      </c>
      <c r="L43" s="201">
        <f t="shared" si="10"/>
        <v>18</v>
      </c>
      <c r="M43" s="201">
        <f t="shared" si="10"/>
        <v>18</v>
      </c>
      <c r="N43" s="201">
        <f t="shared" si="10"/>
        <v>18</v>
      </c>
      <c r="O43" s="201">
        <f t="shared" si="10"/>
        <v>18</v>
      </c>
      <c r="P43" s="201">
        <f t="shared" si="10"/>
        <v>18</v>
      </c>
      <c r="Q43" s="201">
        <f t="shared" si="10"/>
        <v>18</v>
      </c>
      <c r="R43" s="201">
        <f t="shared" si="10"/>
        <v>17</v>
      </c>
      <c r="S43" s="201">
        <f t="shared" si="10"/>
        <v>18</v>
      </c>
      <c r="T43" s="201">
        <f t="shared" si="10"/>
        <v>17</v>
      </c>
      <c r="U43" s="201">
        <f t="shared" si="10"/>
        <v>17</v>
      </c>
      <c r="V43" s="201"/>
      <c r="W43" s="201">
        <v>0</v>
      </c>
      <c r="X43" s="201">
        <v>0</v>
      </c>
      <c r="Y43" s="201">
        <f t="shared" si="10"/>
        <v>19</v>
      </c>
      <c r="Z43" s="201">
        <f t="shared" si="10"/>
        <v>20</v>
      </c>
      <c r="AA43" s="201">
        <f t="shared" si="10"/>
        <v>19</v>
      </c>
      <c r="AB43" s="201">
        <f t="shared" si="10"/>
        <v>21</v>
      </c>
      <c r="AC43" s="201">
        <f t="shared" si="10"/>
        <v>19</v>
      </c>
      <c r="AD43" s="201">
        <f t="shared" si="10"/>
        <v>21</v>
      </c>
      <c r="AE43" s="201">
        <f t="shared" si="10"/>
        <v>19</v>
      </c>
      <c r="AF43" s="201">
        <f t="shared" si="10"/>
        <v>19</v>
      </c>
      <c r="AG43" s="201">
        <f t="shared" si="10"/>
        <v>19</v>
      </c>
      <c r="AH43" s="201">
        <f t="shared" si="10"/>
        <v>19</v>
      </c>
      <c r="AI43" s="201">
        <f t="shared" si="10"/>
        <v>19</v>
      </c>
      <c r="AJ43" s="201">
        <f t="shared" si="10"/>
        <v>19</v>
      </c>
      <c r="AK43" s="201">
        <f t="shared" si="10"/>
        <v>19</v>
      </c>
      <c r="AL43" s="201">
        <f t="shared" si="10"/>
        <v>19</v>
      </c>
      <c r="AM43" s="201">
        <f t="shared" si="10"/>
        <v>19</v>
      </c>
      <c r="AN43" s="201">
        <f t="shared" si="10"/>
        <v>19</v>
      </c>
      <c r="AO43" s="201">
        <f t="shared" si="10"/>
        <v>19</v>
      </c>
      <c r="AP43" s="201">
        <f t="shared" si="10"/>
        <v>19</v>
      </c>
      <c r="AQ43" s="201">
        <f t="shared" si="10"/>
        <v>19</v>
      </c>
      <c r="AR43" s="201">
        <f t="shared" si="10"/>
        <v>19</v>
      </c>
      <c r="AS43" s="201">
        <f t="shared" si="10"/>
        <v>19</v>
      </c>
      <c r="AT43" s="201">
        <f t="shared" si="10"/>
        <v>19</v>
      </c>
      <c r="AU43" s="201">
        <f t="shared" si="10"/>
        <v>20</v>
      </c>
      <c r="AV43" s="201">
        <f t="shared" si="10"/>
        <v>19</v>
      </c>
      <c r="AW43" s="201"/>
      <c r="AX43" s="201">
        <f aca="true" t="shared" si="11" ref="AX43:BE43">AX10</f>
        <v>0</v>
      </c>
      <c r="AY43" s="201">
        <f t="shared" si="11"/>
        <v>0</v>
      </c>
      <c r="AZ43" s="201">
        <f t="shared" si="11"/>
        <v>0</v>
      </c>
      <c r="BA43" s="201">
        <f t="shared" si="11"/>
        <v>0</v>
      </c>
      <c r="BB43" s="201">
        <f t="shared" si="11"/>
        <v>0</v>
      </c>
      <c r="BC43" s="201">
        <f t="shared" si="11"/>
        <v>0</v>
      </c>
      <c r="BD43" s="201">
        <f t="shared" si="11"/>
        <v>0</v>
      </c>
      <c r="BE43" s="201">
        <f t="shared" si="11"/>
        <v>0</v>
      </c>
      <c r="BF43" s="250">
        <f t="shared" si="7"/>
        <v>765</v>
      </c>
    </row>
    <row r="44" spans="1:58" ht="16.5" customHeight="1" hidden="1">
      <c r="A44" s="303"/>
      <c r="B44" s="221" t="s">
        <v>140</v>
      </c>
      <c r="C44" s="221"/>
      <c r="D44" s="201"/>
      <c r="E44" s="201">
        <f>E41+E43</f>
        <v>53</v>
      </c>
      <c r="F44" s="201">
        <f aca="true" t="shared" si="12" ref="F44:BE44">F41+F43</f>
        <v>53</v>
      </c>
      <c r="G44" s="201">
        <f t="shared" si="12"/>
        <v>53</v>
      </c>
      <c r="H44" s="201">
        <f t="shared" si="12"/>
        <v>53</v>
      </c>
      <c r="I44" s="201">
        <f t="shared" si="12"/>
        <v>53</v>
      </c>
      <c r="J44" s="201">
        <f t="shared" si="12"/>
        <v>53</v>
      </c>
      <c r="K44" s="201">
        <f t="shared" si="12"/>
        <v>53</v>
      </c>
      <c r="L44" s="201">
        <f t="shared" si="12"/>
        <v>53</v>
      </c>
      <c r="M44" s="201">
        <f t="shared" si="12"/>
        <v>53</v>
      </c>
      <c r="N44" s="201">
        <f t="shared" si="12"/>
        <v>53</v>
      </c>
      <c r="O44" s="201">
        <f t="shared" si="12"/>
        <v>53</v>
      </c>
      <c r="P44" s="201">
        <f t="shared" si="12"/>
        <v>53</v>
      </c>
      <c r="Q44" s="201">
        <f t="shared" si="12"/>
        <v>53</v>
      </c>
      <c r="R44" s="201">
        <f t="shared" si="12"/>
        <v>52</v>
      </c>
      <c r="S44" s="201">
        <f t="shared" si="12"/>
        <v>53</v>
      </c>
      <c r="T44" s="201">
        <f t="shared" si="12"/>
        <v>52</v>
      </c>
      <c r="U44" s="201">
        <f t="shared" si="12"/>
        <v>52</v>
      </c>
      <c r="V44" s="201"/>
      <c r="W44" s="201">
        <v>0</v>
      </c>
      <c r="X44" s="201">
        <v>0</v>
      </c>
      <c r="Y44" s="201">
        <f t="shared" si="12"/>
        <v>54</v>
      </c>
      <c r="Z44" s="201">
        <f t="shared" si="12"/>
        <v>55</v>
      </c>
      <c r="AA44" s="201">
        <f t="shared" si="12"/>
        <v>54</v>
      </c>
      <c r="AB44" s="201">
        <f t="shared" si="12"/>
        <v>56</v>
      </c>
      <c r="AC44" s="201">
        <f t="shared" si="12"/>
        <v>54</v>
      </c>
      <c r="AD44" s="201">
        <f t="shared" si="12"/>
        <v>56</v>
      </c>
      <c r="AE44" s="201">
        <f t="shared" si="12"/>
        <v>54</v>
      </c>
      <c r="AF44" s="201">
        <f t="shared" si="12"/>
        <v>54</v>
      </c>
      <c r="AG44" s="201">
        <f t="shared" si="12"/>
        <v>54</v>
      </c>
      <c r="AH44" s="201">
        <f t="shared" si="12"/>
        <v>54</v>
      </c>
      <c r="AI44" s="201">
        <f t="shared" si="12"/>
        <v>54</v>
      </c>
      <c r="AJ44" s="201">
        <f t="shared" si="12"/>
        <v>54</v>
      </c>
      <c r="AK44" s="201">
        <f t="shared" si="12"/>
        <v>54</v>
      </c>
      <c r="AL44" s="201">
        <f t="shared" si="12"/>
        <v>54</v>
      </c>
      <c r="AM44" s="201">
        <f t="shared" si="12"/>
        <v>54</v>
      </c>
      <c r="AN44" s="201">
        <f t="shared" si="12"/>
        <v>54</v>
      </c>
      <c r="AO44" s="201">
        <f t="shared" si="12"/>
        <v>54</v>
      </c>
      <c r="AP44" s="201">
        <f t="shared" si="12"/>
        <v>54</v>
      </c>
      <c r="AQ44" s="201">
        <f t="shared" si="12"/>
        <v>54</v>
      </c>
      <c r="AR44" s="201">
        <f t="shared" si="12"/>
        <v>54</v>
      </c>
      <c r="AS44" s="201">
        <f t="shared" si="12"/>
        <v>54</v>
      </c>
      <c r="AT44" s="201">
        <f t="shared" si="12"/>
        <v>54</v>
      </c>
      <c r="AU44" s="201">
        <f t="shared" si="12"/>
        <v>55</v>
      </c>
      <c r="AV44" s="201">
        <f t="shared" si="12"/>
        <v>54</v>
      </c>
      <c r="AW44" s="201"/>
      <c r="AX44" s="201">
        <f t="shared" si="12"/>
        <v>0</v>
      </c>
      <c r="AY44" s="201">
        <f t="shared" si="12"/>
        <v>0</v>
      </c>
      <c r="AZ44" s="201">
        <f t="shared" si="12"/>
        <v>0</v>
      </c>
      <c r="BA44" s="201">
        <f t="shared" si="12"/>
        <v>0</v>
      </c>
      <c r="BB44" s="201">
        <f t="shared" si="12"/>
        <v>0</v>
      </c>
      <c r="BC44" s="201">
        <f t="shared" si="12"/>
        <v>0</v>
      </c>
      <c r="BD44" s="201">
        <f t="shared" si="12"/>
        <v>0</v>
      </c>
      <c r="BE44" s="201">
        <f t="shared" si="12"/>
        <v>0</v>
      </c>
      <c r="BF44" s="250">
        <f t="shared" si="7"/>
        <v>2200</v>
      </c>
    </row>
    <row r="45" spans="1:58" ht="12.75">
      <c r="A45" s="203"/>
      <c r="B45" s="203"/>
      <c r="C45" s="203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01"/>
      <c r="W45" s="201">
        <v>0</v>
      </c>
      <c r="X45" s="201">
        <v>0</v>
      </c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01"/>
      <c r="AX45" s="222"/>
      <c r="AY45" s="222"/>
      <c r="AZ45" s="222"/>
      <c r="BA45" s="222"/>
      <c r="BB45" s="222"/>
      <c r="BC45" s="222"/>
      <c r="BD45" s="222"/>
      <c r="BE45" s="222"/>
      <c r="BF45" s="250">
        <f t="shared" si="7"/>
        <v>0</v>
      </c>
    </row>
    <row r="46" spans="1:58" ht="12.75">
      <c r="A46" s="223"/>
      <c r="B46" s="220" t="s">
        <v>130</v>
      </c>
      <c r="C46" s="220" t="s">
        <v>131</v>
      </c>
      <c r="D46" s="201" t="s">
        <v>120</v>
      </c>
      <c r="E46" s="201">
        <f>E48+E50+E52+E54+E56+E58+E60</f>
        <v>0</v>
      </c>
      <c r="F46" s="201">
        <f aca="true" t="shared" si="13" ref="F46:Y47">F48+F50+F52+F54+F56+F58+F60</f>
        <v>0</v>
      </c>
      <c r="G46" s="201">
        <f t="shared" si="13"/>
        <v>0</v>
      </c>
      <c r="H46" s="201">
        <f t="shared" si="13"/>
        <v>0</v>
      </c>
      <c r="I46" s="201">
        <f t="shared" si="13"/>
        <v>0</v>
      </c>
      <c r="J46" s="201">
        <f t="shared" si="13"/>
        <v>0</v>
      </c>
      <c r="K46" s="201">
        <f t="shared" si="13"/>
        <v>0</v>
      </c>
      <c r="L46" s="201">
        <f t="shared" si="13"/>
        <v>0</v>
      </c>
      <c r="M46" s="201">
        <f t="shared" si="13"/>
        <v>0</v>
      </c>
      <c r="N46" s="201">
        <f t="shared" si="13"/>
        <v>0</v>
      </c>
      <c r="O46" s="201">
        <f t="shared" si="13"/>
        <v>0</v>
      </c>
      <c r="P46" s="201">
        <f t="shared" si="13"/>
        <v>0</v>
      </c>
      <c r="Q46" s="201">
        <f t="shared" si="13"/>
        <v>0</v>
      </c>
      <c r="R46" s="201">
        <f t="shared" si="13"/>
        <v>0</v>
      </c>
      <c r="S46" s="201">
        <f t="shared" si="13"/>
        <v>0</v>
      </c>
      <c r="T46" s="201">
        <f t="shared" si="13"/>
        <v>0</v>
      </c>
      <c r="U46" s="201">
        <f t="shared" si="13"/>
        <v>0</v>
      </c>
      <c r="V46" s="201"/>
      <c r="W46" s="201">
        <v>0</v>
      </c>
      <c r="X46" s="201">
        <v>0</v>
      </c>
      <c r="Y46" s="201">
        <f t="shared" si="13"/>
        <v>4</v>
      </c>
      <c r="Z46" s="201">
        <f aca="true" t="shared" si="14" ref="Z46:BE46">Z48+Z50+Z52+Z54+Z56+Z58+Z60</f>
        <v>4</v>
      </c>
      <c r="AA46" s="201">
        <f t="shared" si="14"/>
        <v>4</v>
      </c>
      <c r="AB46" s="201">
        <f t="shared" si="14"/>
        <v>4</v>
      </c>
      <c r="AC46" s="201">
        <f t="shared" si="14"/>
        <v>4</v>
      </c>
      <c r="AD46" s="201">
        <f t="shared" si="14"/>
        <v>4</v>
      </c>
      <c r="AE46" s="201">
        <f t="shared" si="14"/>
        <v>4</v>
      </c>
      <c r="AF46" s="201">
        <f t="shared" si="14"/>
        <v>4</v>
      </c>
      <c r="AG46" s="201">
        <f t="shared" si="14"/>
        <v>4</v>
      </c>
      <c r="AH46" s="201">
        <f t="shared" si="14"/>
        <v>4</v>
      </c>
      <c r="AI46" s="201">
        <f t="shared" si="14"/>
        <v>4</v>
      </c>
      <c r="AJ46" s="201">
        <f t="shared" si="14"/>
        <v>4</v>
      </c>
      <c r="AK46" s="201">
        <f t="shared" si="14"/>
        <v>4</v>
      </c>
      <c r="AL46" s="201">
        <f t="shared" si="14"/>
        <v>4</v>
      </c>
      <c r="AM46" s="201">
        <f t="shared" si="14"/>
        <v>4</v>
      </c>
      <c r="AN46" s="201">
        <f t="shared" si="14"/>
        <v>4</v>
      </c>
      <c r="AO46" s="201">
        <f t="shared" si="14"/>
        <v>4</v>
      </c>
      <c r="AP46" s="201">
        <f t="shared" si="14"/>
        <v>4</v>
      </c>
      <c r="AQ46" s="201">
        <f t="shared" si="14"/>
        <v>4</v>
      </c>
      <c r="AR46" s="201">
        <f t="shared" si="14"/>
        <v>4</v>
      </c>
      <c r="AS46" s="201">
        <f t="shared" si="14"/>
        <v>4</v>
      </c>
      <c r="AT46" s="201">
        <f t="shared" si="14"/>
        <v>4</v>
      </c>
      <c r="AU46" s="201">
        <f t="shared" si="14"/>
        <v>4</v>
      </c>
      <c r="AV46" s="201">
        <f t="shared" si="14"/>
        <v>4</v>
      </c>
      <c r="AW46" s="201"/>
      <c r="AX46" s="201">
        <f t="shared" si="14"/>
        <v>0</v>
      </c>
      <c r="AY46" s="201">
        <f t="shared" si="14"/>
        <v>0</v>
      </c>
      <c r="AZ46" s="201">
        <f t="shared" si="14"/>
        <v>0</v>
      </c>
      <c r="BA46" s="201">
        <f t="shared" si="14"/>
        <v>0</v>
      </c>
      <c r="BB46" s="201">
        <f t="shared" si="14"/>
        <v>0</v>
      </c>
      <c r="BC46" s="201">
        <f t="shared" si="14"/>
        <v>0</v>
      </c>
      <c r="BD46" s="201">
        <f t="shared" si="14"/>
        <v>0</v>
      </c>
      <c r="BE46" s="201">
        <f t="shared" si="14"/>
        <v>0</v>
      </c>
      <c r="BF46" s="250">
        <f t="shared" si="7"/>
        <v>96</v>
      </c>
    </row>
    <row r="47" spans="1:58" ht="12.75">
      <c r="A47" s="223"/>
      <c r="B47" s="220"/>
      <c r="C47" s="224" t="s">
        <v>132</v>
      </c>
      <c r="D47" s="215" t="s">
        <v>121</v>
      </c>
      <c r="E47" s="201">
        <f>E49+E51+E53+E55+E57+E59+E61</f>
        <v>0</v>
      </c>
      <c r="F47" s="201">
        <f t="shared" si="13"/>
        <v>0</v>
      </c>
      <c r="G47" s="201">
        <f t="shared" si="13"/>
        <v>0</v>
      </c>
      <c r="H47" s="201">
        <f t="shared" si="13"/>
        <v>0</v>
      </c>
      <c r="I47" s="201">
        <f t="shared" si="13"/>
        <v>0</v>
      </c>
      <c r="J47" s="201">
        <f t="shared" si="13"/>
        <v>0</v>
      </c>
      <c r="K47" s="201">
        <f t="shared" si="13"/>
        <v>0</v>
      </c>
      <c r="L47" s="201">
        <f t="shared" si="13"/>
        <v>0</v>
      </c>
      <c r="M47" s="201">
        <f t="shared" si="13"/>
        <v>0</v>
      </c>
      <c r="N47" s="201">
        <f t="shared" si="13"/>
        <v>0</v>
      </c>
      <c r="O47" s="201">
        <f t="shared" si="13"/>
        <v>0</v>
      </c>
      <c r="P47" s="201">
        <f t="shared" si="13"/>
        <v>0</v>
      </c>
      <c r="Q47" s="201">
        <f t="shared" si="13"/>
        <v>0</v>
      </c>
      <c r="R47" s="201">
        <f t="shared" si="13"/>
        <v>0</v>
      </c>
      <c r="S47" s="201">
        <f t="shared" si="13"/>
        <v>0</v>
      </c>
      <c r="T47" s="201">
        <f t="shared" si="13"/>
        <v>0</v>
      </c>
      <c r="U47" s="201">
        <f t="shared" si="13"/>
        <v>0</v>
      </c>
      <c r="V47" s="201"/>
      <c r="W47" s="201">
        <v>0</v>
      </c>
      <c r="X47" s="201">
        <v>0</v>
      </c>
      <c r="Y47" s="201">
        <f t="shared" si="13"/>
        <v>2</v>
      </c>
      <c r="Z47" s="201">
        <f aca="true" t="shared" si="15" ref="Z47:BE47">Z49+Z51+Z53+Z55+Z57+Z59+Z61</f>
        <v>2</v>
      </c>
      <c r="AA47" s="201">
        <f t="shared" si="15"/>
        <v>2</v>
      </c>
      <c r="AB47" s="201">
        <f t="shared" si="15"/>
        <v>2</v>
      </c>
      <c r="AC47" s="201">
        <f t="shared" si="15"/>
        <v>2</v>
      </c>
      <c r="AD47" s="201">
        <f t="shared" si="15"/>
        <v>2</v>
      </c>
      <c r="AE47" s="201">
        <f t="shared" si="15"/>
        <v>2</v>
      </c>
      <c r="AF47" s="201">
        <f t="shared" si="15"/>
        <v>2</v>
      </c>
      <c r="AG47" s="201">
        <f t="shared" si="15"/>
        <v>2</v>
      </c>
      <c r="AH47" s="201">
        <f t="shared" si="15"/>
        <v>2</v>
      </c>
      <c r="AI47" s="201">
        <f t="shared" si="15"/>
        <v>2</v>
      </c>
      <c r="AJ47" s="201">
        <f t="shared" si="15"/>
        <v>2</v>
      </c>
      <c r="AK47" s="201">
        <f t="shared" si="15"/>
        <v>2</v>
      </c>
      <c r="AL47" s="201">
        <f t="shared" si="15"/>
        <v>2</v>
      </c>
      <c r="AM47" s="201">
        <f t="shared" si="15"/>
        <v>2</v>
      </c>
      <c r="AN47" s="201">
        <f t="shared" si="15"/>
        <v>2</v>
      </c>
      <c r="AO47" s="201">
        <f t="shared" si="15"/>
        <v>2</v>
      </c>
      <c r="AP47" s="201">
        <f t="shared" si="15"/>
        <v>2</v>
      </c>
      <c r="AQ47" s="201">
        <f t="shared" si="15"/>
        <v>2</v>
      </c>
      <c r="AR47" s="201">
        <f t="shared" si="15"/>
        <v>2</v>
      </c>
      <c r="AS47" s="201">
        <f t="shared" si="15"/>
        <v>2</v>
      </c>
      <c r="AT47" s="201">
        <f t="shared" si="15"/>
        <v>2</v>
      </c>
      <c r="AU47" s="201">
        <f t="shared" si="15"/>
        <v>2</v>
      </c>
      <c r="AV47" s="201">
        <f t="shared" si="15"/>
        <v>2</v>
      </c>
      <c r="AW47" s="201"/>
      <c r="AX47" s="201">
        <f t="shared" si="15"/>
        <v>0</v>
      </c>
      <c r="AY47" s="201">
        <f t="shared" si="15"/>
        <v>0</v>
      </c>
      <c r="AZ47" s="201">
        <f t="shared" si="15"/>
        <v>0</v>
      </c>
      <c r="BA47" s="201">
        <f t="shared" si="15"/>
        <v>0</v>
      </c>
      <c r="BB47" s="201">
        <f t="shared" si="15"/>
        <v>0</v>
      </c>
      <c r="BC47" s="201">
        <f t="shared" si="15"/>
        <v>0</v>
      </c>
      <c r="BD47" s="201">
        <f t="shared" si="15"/>
        <v>0</v>
      </c>
      <c r="BE47" s="201">
        <f t="shared" si="15"/>
        <v>0</v>
      </c>
      <c r="BF47" s="250">
        <f t="shared" si="7"/>
        <v>48</v>
      </c>
    </row>
    <row r="48" spans="1:58" ht="12.75">
      <c r="A48" s="223"/>
      <c r="B48" s="204" t="s">
        <v>133</v>
      </c>
      <c r="C48" s="225" t="s">
        <v>173</v>
      </c>
      <c r="D48" s="201" t="s">
        <v>120</v>
      </c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>
        <v>0</v>
      </c>
      <c r="X48" s="201">
        <v>0</v>
      </c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>
        <v>0</v>
      </c>
      <c r="AY48" s="201">
        <v>0</v>
      </c>
      <c r="AZ48" s="201">
        <v>0</v>
      </c>
      <c r="BA48" s="201">
        <v>0</v>
      </c>
      <c r="BB48" s="201">
        <v>0</v>
      </c>
      <c r="BC48" s="201">
        <v>0</v>
      </c>
      <c r="BD48" s="201">
        <v>0</v>
      </c>
      <c r="BE48" s="201">
        <v>0</v>
      </c>
      <c r="BF48" s="250">
        <f t="shared" si="7"/>
        <v>0</v>
      </c>
    </row>
    <row r="49" spans="1:58" ht="12.75">
      <c r="A49" s="223"/>
      <c r="B49" s="204"/>
      <c r="C49" s="225"/>
      <c r="D49" s="215" t="s">
        <v>121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>
        <v>0</v>
      </c>
      <c r="X49" s="201">
        <v>0</v>
      </c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>
        <v>0</v>
      </c>
      <c r="AY49" s="201">
        <v>0</v>
      </c>
      <c r="AZ49" s="201">
        <v>0</v>
      </c>
      <c r="BA49" s="201">
        <v>0</v>
      </c>
      <c r="BB49" s="201">
        <v>0</v>
      </c>
      <c r="BC49" s="201">
        <v>0</v>
      </c>
      <c r="BD49" s="201">
        <v>0</v>
      </c>
      <c r="BE49" s="201">
        <v>0</v>
      </c>
      <c r="BF49" s="250">
        <f t="shared" si="7"/>
        <v>0</v>
      </c>
    </row>
    <row r="50" spans="1:58" ht="12.75">
      <c r="A50" s="223"/>
      <c r="B50" s="204" t="s">
        <v>143</v>
      </c>
      <c r="C50" s="225" t="s">
        <v>85</v>
      </c>
      <c r="D50" s="201" t="s">
        <v>120</v>
      </c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>
        <v>0</v>
      </c>
      <c r="X50" s="201">
        <v>0</v>
      </c>
      <c r="Y50" s="222">
        <v>2</v>
      </c>
      <c r="Z50" s="222">
        <v>2</v>
      </c>
      <c r="AA50" s="222">
        <v>2</v>
      </c>
      <c r="AB50" s="222">
        <v>2</v>
      </c>
      <c r="AC50" s="222">
        <v>2</v>
      </c>
      <c r="AD50" s="222">
        <v>2</v>
      </c>
      <c r="AE50" s="222">
        <v>2</v>
      </c>
      <c r="AF50" s="222">
        <v>2</v>
      </c>
      <c r="AG50" s="222">
        <v>2</v>
      </c>
      <c r="AH50" s="222">
        <v>2</v>
      </c>
      <c r="AI50" s="222">
        <v>2</v>
      </c>
      <c r="AJ50" s="222">
        <v>2</v>
      </c>
      <c r="AK50" s="222">
        <v>2</v>
      </c>
      <c r="AL50" s="222">
        <v>2</v>
      </c>
      <c r="AM50" s="222">
        <v>2</v>
      </c>
      <c r="AN50" s="222">
        <v>2</v>
      </c>
      <c r="AO50" s="222">
        <v>2</v>
      </c>
      <c r="AP50" s="222">
        <v>2</v>
      </c>
      <c r="AQ50" s="222">
        <v>2</v>
      </c>
      <c r="AR50" s="222">
        <v>2</v>
      </c>
      <c r="AS50" s="222">
        <v>2</v>
      </c>
      <c r="AT50" s="222">
        <v>2</v>
      </c>
      <c r="AU50" s="222">
        <v>2</v>
      </c>
      <c r="AV50" s="222">
        <v>2</v>
      </c>
      <c r="AW50" s="201"/>
      <c r="AX50" s="201">
        <v>0</v>
      </c>
      <c r="AY50" s="201">
        <v>0</v>
      </c>
      <c r="AZ50" s="201">
        <v>0</v>
      </c>
      <c r="BA50" s="201">
        <v>0</v>
      </c>
      <c r="BB50" s="201">
        <v>0</v>
      </c>
      <c r="BC50" s="201">
        <v>0</v>
      </c>
      <c r="BD50" s="201">
        <v>0</v>
      </c>
      <c r="BE50" s="201">
        <v>0</v>
      </c>
      <c r="BF50" s="250">
        <f t="shared" si="7"/>
        <v>48</v>
      </c>
    </row>
    <row r="51" spans="1:58" ht="12.75">
      <c r="A51" s="223"/>
      <c r="B51" s="203"/>
      <c r="C51" s="203"/>
      <c r="D51" s="215" t="s">
        <v>121</v>
      </c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>
        <v>0</v>
      </c>
      <c r="X51" s="201">
        <v>0</v>
      </c>
      <c r="Y51" s="222">
        <v>1</v>
      </c>
      <c r="Z51" s="222">
        <v>1</v>
      </c>
      <c r="AA51" s="222">
        <v>1</v>
      </c>
      <c r="AB51" s="222">
        <v>1</v>
      </c>
      <c r="AC51" s="222">
        <v>1</v>
      </c>
      <c r="AD51" s="222">
        <v>1</v>
      </c>
      <c r="AE51" s="222">
        <v>1</v>
      </c>
      <c r="AF51" s="222">
        <v>1</v>
      </c>
      <c r="AG51" s="222">
        <v>1</v>
      </c>
      <c r="AH51" s="222">
        <v>1</v>
      </c>
      <c r="AI51" s="222">
        <v>1</v>
      </c>
      <c r="AJ51" s="222">
        <v>1</v>
      </c>
      <c r="AK51" s="222">
        <v>1</v>
      </c>
      <c r="AL51" s="222">
        <v>1</v>
      </c>
      <c r="AM51" s="222">
        <v>1</v>
      </c>
      <c r="AN51" s="222">
        <v>1</v>
      </c>
      <c r="AO51" s="222">
        <v>1</v>
      </c>
      <c r="AP51" s="222">
        <v>1</v>
      </c>
      <c r="AQ51" s="222">
        <v>1</v>
      </c>
      <c r="AR51" s="222">
        <v>1</v>
      </c>
      <c r="AS51" s="222">
        <v>1</v>
      </c>
      <c r="AT51" s="222">
        <v>1</v>
      </c>
      <c r="AU51" s="222">
        <v>1</v>
      </c>
      <c r="AV51" s="222">
        <v>1</v>
      </c>
      <c r="AW51" s="201"/>
      <c r="AX51" s="201">
        <v>0</v>
      </c>
      <c r="AY51" s="201">
        <v>0</v>
      </c>
      <c r="AZ51" s="201">
        <v>0</v>
      </c>
      <c r="BA51" s="201">
        <v>0</v>
      </c>
      <c r="BB51" s="201">
        <v>0</v>
      </c>
      <c r="BC51" s="201">
        <v>0</v>
      </c>
      <c r="BD51" s="201">
        <v>0</v>
      </c>
      <c r="BE51" s="201">
        <v>0</v>
      </c>
      <c r="BF51" s="250">
        <f t="shared" si="7"/>
        <v>24</v>
      </c>
    </row>
    <row r="52" spans="1:58" ht="12.75">
      <c r="A52" s="223"/>
      <c r="B52" s="204" t="s">
        <v>144</v>
      </c>
      <c r="C52" s="225" t="s">
        <v>174</v>
      </c>
      <c r="D52" s="201" t="s">
        <v>120</v>
      </c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>
        <v>0</v>
      </c>
      <c r="X52" s="201">
        <v>0</v>
      </c>
      <c r="Y52" s="222">
        <v>2</v>
      </c>
      <c r="Z52" s="222">
        <v>2</v>
      </c>
      <c r="AA52" s="222">
        <v>2</v>
      </c>
      <c r="AB52" s="222">
        <v>2</v>
      </c>
      <c r="AC52" s="222">
        <v>2</v>
      </c>
      <c r="AD52" s="222">
        <v>2</v>
      </c>
      <c r="AE52" s="222">
        <v>2</v>
      </c>
      <c r="AF52" s="222">
        <v>2</v>
      </c>
      <c r="AG52" s="222">
        <v>2</v>
      </c>
      <c r="AH52" s="222">
        <v>2</v>
      </c>
      <c r="AI52" s="222">
        <v>2</v>
      </c>
      <c r="AJ52" s="222">
        <v>2</v>
      </c>
      <c r="AK52" s="222">
        <v>2</v>
      </c>
      <c r="AL52" s="222">
        <v>2</v>
      </c>
      <c r="AM52" s="222">
        <v>2</v>
      </c>
      <c r="AN52" s="222">
        <v>2</v>
      </c>
      <c r="AO52" s="222">
        <v>2</v>
      </c>
      <c r="AP52" s="222">
        <v>2</v>
      </c>
      <c r="AQ52" s="222">
        <v>2</v>
      </c>
      <c r="AR52" s="222">
        <v>2</v>
      </c>
      <c r="AS52" s="222">
        <v>2</v>
      </c>
      <c r="AT52" s="222">
        <v>2</v>
      </c>
      <c r="AU52" s="222">
        <v>2</v>
      </c>
      <c r="AV52" s="222">
        <v>2</v>
      </c>
      <c r="AW52" s="201"/>
      <c r="AX52" s="201">
        <v>0</v>
      </c>
      <c r="AY52" s="201">
        <v>0</v>
      </c>
      <c r="AZ52" s="201">
        <v>0</v>
      </c>
      <c r="BA52" s="201">
        <v>0</v>
      </c>
      <c r="BB52" s="201">
        <v>0</v>
      </c>
      <c r="BC52" s="201">
        <v>0</v>
      </c>
      <c r="BD52" s="201">
        <v>0</v>
      </c>
      <c r="BE52" s="201">
        <v>0</v>
      </c>
      <c r="BF52" s="250">
        <f t="shared" si="7"/>
        <v>48</v>
      </c>
    </row>
    <row r="53" spans="1:58" ht="12.75">
      <c r="A53" s="223"/>
      <c r="B53" s="203"/>
      <c r="C53" s="203"/>
      <c r="D53" s="215" t="s">
        <v>121</v>
      </c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>
        <v>0</v>
      </c>
      <c r="X53" s="201">
        <v>0</v>
      </c>
      <c r="Y53" s="222">
        <v>1</v>
      </c>
      <c r="Z53" s="222">
        <v>1</v>
      </c>
      <c r="AA53" s="222">
        <v>1</v>
      </c>
      <c r="AB53" s="222">
        <v>1</v>
      </c>
      <c r="AC53" s="222">
        <v>1</v>
      </c>
      <c r="AD53" s="222">
        <v>1</v>
      </c>
      <c r="AE53" s="222">
        <v>1</v>
      </c>
      <c r="AF53" s="222">
        <v>1</v>
      </c>
      <c r="AG53" s="222">
        <v>1</v>
      </c>
      <c r="AH53" s="222">
        <v>1</v>
      </c>
      <c r="AI53" s="222">
        <v>1</v>
      </c>
      <c r="AJ53" s="222">
        <v>1</v>
      </c>
      <c r="AK53" s="222">
        <v>1</v>
      </c>
      <c r="AL53" s="222">
        <v>1</v>
      </c>
      <c r="AM53" s="222">
        <v>1</v>
      </c>
      <c r="AN53" s="222">
        <v>1</v>
      </c>
      <c r="AO53" s="222">
        <v>1</v>
      </c>
      <c r="AP53" s="222">
        <v>1</v>
      </c>
      <c r="AQ53" s="222">
        <v>1</v>
      </c>
      <c r="AR53" s="222">
        <v>1</v>
      </c>
      <c r="AS53" s="222">
        <v>1</v>
      </c>
      <c r="AT53" s="222">
        <v>1</v>
      </c>
      <c r="AU53" s="222">
        <v>1</v>
      </c>
      <c r="AV53" s="222">
        <v>1</v>
      </c>
      <c r="AW53" s="201"/>
      <c r="AX53" s="201">
        <v>0</v>
      </c>
      <c r="AY53" s="201">
        <v>0</v>
      </c>
      <c r="AZ53" s="201">
        <v>0</v>
      </c>
      <c r="BA53" s="201">
        <v>0</v>
      </c>
      <c r="BB53" s="201">
        <v>0</v>
      </c>
      <c r="BC53" s="201">
        <v>0</v>
      </c>
      <c r="BD53" s="201">
        <v>0</v>
      </c>
      <c r="BE53" s="201">
        <v>0</v>
      </c>
      <c r="BF53" s="250">
        <f t="shared" si="7"/>
        <v>24</v>
      </c>
    </row>
    <row r="54" spans="1:58" ht="12.75">
      <c r="A54" s="223"/>
      <c r="B54" s="226" t="s">
        <v>145</v>
      </c>
      <c r="C54" s="225" t="s">
        <v>175</v>
      </c>
      <c r="D54" s="201" t="s">
        <v>120</v>
      </c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>
        <v>0</v>
      </c>
      <c r="X54" s="201">
        <v>0</v>
      </c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>
        <v>0</v>
      </c>
      <c r="AY54" s="201">
        <v>0</v>
      </c>
      <c r="AZ54" s="201"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50">
        <f t="shared" si="7"/>
        <v>0</v>
      </c>
    </row>
    <row r="55" spans="1:58" ht="12.75">
      <c r="A55" s="223"/>
      <c r="B55" s="203"/>
      <c r="C55" s="203"/>
      <c r="D55" s="215" t="s">
        <v>121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>
        <v>0</v>
      </c>
      <c r="X55" s="201">
        <v>0</v>
      </c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>
        <v>0</v>
      </c>
      <c r="AY55" s="201">
        <v>0</v>
      </c>
      <c r="AZ55" s="201">
        <v>0</v>
      </c>
      <c r="BA55" s="201">
        <v>0</v>
      </c>
      <c r="BB55" s="201">
        <v>0</v>
      </c>
      <c r="BC55" s="201">
        <v>0</v>
      </c>
      <c r="BD55" s="201">
        <v>0</v>
      </c>
      <c r="BE55" s="201">
        <v>0</v>
      </c>
      <c r="BF55" s="250">
        <f t="shared" si="7"/>
        <v>0</v>
      </c>
    </row>
    <row r="56" spans="1:58" ht="12.75">
      <c r="A56" s="223"/>
      <c r="B56" s="204" t="s">
        <v>146</v>
      </c>
      <c r="C56" s="225" t="s">
        <v>84</v>
      </c>
      <c r="D56" s="201" t="s">
        <v>120</v>
      </c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>
        <v>0</v>
      </c>
      <c r="X56" s="201">
        <v>0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>
        <v>0</v>
      </c>
      <c r="AY56" s="201">
        <v>0</v>
      </c>
      <c r="AZ56" s="201">
        <v>0</v>
      </c>
      <c r="BA56" s="201">
        <v>0</v>
      </c>
      <c r="BB56" s="201">
        <v>0</v>
      </c>
      <c r="BC56" s="201">
        <v>0</v>
      </c>
      <c r="BD56" s="201">
        <v>0</v>
      </c>
      <c r="BE56" s="201">
        <v>0</v>
      </c>
      <c r="BF56" s="250">
        <f t="shared" si="7"/>
        <v>0</v>
      </c>
    </row>
    <row r="57" spans="1:58" ht="12.75">
      <c r="A57" s="223"/>
      <c r="B57" s="220"/>
      <c r="C57" s="225"/>
      <c r="D57" s="215" t="s">
        <v>121</v>
      </c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>
        <v>0</v>
      </c>
      <c r="X57" s="201">
        <v>0</v>
      </c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>
        <v>0</v>
      </c>
      <c r="AY57" s="201">
        <v>0</v>
      </c>
      <c r="AZ57" s="201">
        <v>0</v>
      </c>
      <c r="BA57" s="201">
        <v>0</v>
      </c>
      <c r="BB57" s="201">
        <v>0</v>
      </c>
      <c r="BC57" s="201">
        <v>0</v>
      </c>
      <c r="BD57" s="201">
        <v>0</v>
      </c>
      <c r="BE57" s="201">
        <v>0</v>
      </c>
      <c r="BF57" s="250">
        <f t="shared" si="7"/>
        <v>0</v>
      </c>
    </row>
    <row r="58" spans="1:58" ht="12.75">
      <c r="A58" s="223"/>
      <c r="B58" s="204" t="s">
        <v>147</v>
      </c>
      <c r="C58" s="225" t="s">
        <v>257</v>
      </c>
      <c r="D58" s="201" t="s">
        <v>120</v>
      </c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>
        <v>0</v>
      </c>
      <c r="X58" s="201">
        <v>0</v>
      </c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201">
        <v>0</v>
      </c>
      <c r="BE58" s="201">
        <v>0</v>
      </c>
      <c r="BF58" s="250">
        <f t="shared" si="7"/>
        <v>0</v>
      </c>
    </row>
    <row r="59" spans="1:58" ht="12.75">
      <c r="A59" s="223"/>
      <c r="B59" s="220"/>
      <c r="C59" s="203"/>
      <c r="D59" s="215" t="s">
        <v>121</v>
      </c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>
        <v>0</v>
      </c>
      <c r="X59" s="201">
        <v>0</v>
      </c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>
        <v>0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201">
        <v>0</v>
      </c>
      <c r="BE59" s="201">
        <v>0</v>
      </c>
      <c r="BF59" s="250">
        <f t="shared" si="7"/>
        <v>0</v>
      </c>
    </row>
    <row r="60" spans="1:58" ht="12.75">
      <c r="A60" s="223"/>
      <c r="B60" s="204" t="s">
        <v>258</v>
      </c>
      <c r="C60" s="225" t="s">
        <v>32</v>
      </c>
      <c r="D60" s="201" t="s">
        <v>120</v>
      </c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>
        <v>0</v>
      </c>
      <c r="X60" s="201">
        <v>0</v>
      </c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>
        <v>0</v>
      </c>
      <c r="AY60" s="201">
        <v>0</v>
      </c>
      <c r="AZ60" s="201">
        <v>0</v>
      </c>
      <c r="BA60" s="201">
        <v>0</v>
      </c>
      <c r="BB60" s="201">
        <v>0</v>
      </c>
      <c r="BC60" s="201">
        <v>0</v>
      </c>
      <c r="BD60" s="201">
        <v>0</v>
      </c>
      <c r="BE60" s="201">
        <v>0</v>
      </c>
      <c r="BF60" s="250">
        <f t="shared" si="7"/>
        <v>0</v>
      </c>
    </row>
    <row r="61" spans="1:58" ht="12.75">
      <c r="A61" s="223"/>
      <c r="B61" s="203"/>
      <c r="C61" s="203"/>
      <c r="D61" s="215" t="s">
        <v>121</v>
      </c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>
        <v>0</v>
      </c>
      <c r="X61" s="201">
        <v>0</v>
      </c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>
        <v>0</v>
      </c>
      <c r="AY61" s="201">
        <v>0</v>
      </c>
      <c r="AZ61" s="201">
        <v>0</v>
      </c>
      <c r="BA61" s="201">
        <v>0</v>
      </c>
      <c r="BB61" s="201">
        <v>0</v>
      </c>
      <c r="BC61" s="201">
        <v>0</v>
      </c>
      <c r="BD61" s="201">
        <v>0</v>
      </c>
      <c r="BE61" s="201">
        <v>0</v>
      </c>
      <c r="BF61" s="250">
        <f t="shared" si="7"/>
        <v>0</v>
      </c>
    </row>
    <row r="62" spans="1:58" s="227" customFormat="1" ht="29.25" customHeight="1">
      <c r="A62" s="223"/>
      <c r="B62" s="304" t="s">
        <v>137</v>
      </c>
      <c r="C62" s="304"/>
      <c r="D62" s="215"/>
      <c r="E62" s="201">
        <f>E46+E9</f>
        <v>35</v>
      </c>
      <c r="F62" s="201">
        <f aca="true" t="shared" si="16" ref="F62:BE62">F46+F9</f>
        <v>35</v>
      </c>
      <c r="G62" s="201">
        <f t="shared" si="16"/>
        <v>35</v>
      </c>
      <c r="H62" s="201">
        <f t="shared" si="16"/>
        <v>35</v>
      </c>
      <c r="I62" s="201">
        <f t="shared" si="16"/>
        <v>35</v>
      </c>
      <c r="J62" s="201">
        <f t="shared" si="16"/>
        <v>35</v>
      </c>
      <c r="K62" s="201">
        <f t="shared" si="16"/>
        <v>35</v>
      </c>
      <c r="L62" s="201">
        <f t="shared" si="16"/>
        <v>35</v>
      </c>
      <c r="M62" s="201">
        <f t="shared" si="16"/>
        <v>35</v>
      </c>
      <c r="N62" s="201">
        <f t="shared" si="16"/>
        <v>35</v>
      </c>
      <c r="O62" s="201">
        <f t="shared" si="16"/>
        <v>35</v>
      </c>
      <c r="P62" s="201">
        <f t="shared" si="16"/>
        <v>35</v>
      </c>
      <c r="Q62" s="201">
        <f t="shared" si="16"/>
        <v>35</v>
      </c>
      <c r="R62" s="201">
        <f t="shared" si="16"/>
        <v>35</v>
      </c>
      <c r="S62" s="201">
        <f t="shared" si="16"/>
        <v>35</v>
      </c>
      <c r="T62" s="201">
        <f t="shared" si="16"/>
        <v>35</v>
      </c>
      <c r="U62" s="201">
        <f t="shared" si="16"/>
        <v>35</v>
      </c>
      <c r="V62" s="201">
        <f t="shared" si="16"/>
        <v>0</v>
      </c>
      <c r="W62" s="201">
        <f t="shared" si="16"/>
        <v>0</v>
      </c>
      <c r="X62" s="201">
        <f t="shared" si="16"/>
        <v>0</v>
      </c>
      <c r="Y62" s="201">
        <f>Y46+Y9</f>
        <v>35</v>
      </c>
      <c r="Z62" s="201">
        <f t="shared" si="16"/>
        <v>35</v>
      </c>
      <c r="AA62" s="201">
        <f t="shared" si="16"/>
        <v>35</v>
      </c>
      <c r="AB62" s="201">
        <f t="shared" si="16"/>
        <v>35</v>
      </c>
      <c r="AC62" s="201">
        <f t="shared" si="16"/>
        <v>35</v>
      </c>
      <c r="AD62" s="201">
        <f t="shared" si="16"/>
        <v>35</v>
      </c>
      <c r="AE62" s="201">
        <f t="shared" si="16"/>
        <v>35</v>
      </c>
      <c r="AF62" s="201">
        <f t="shared" si="16"/>
        <v>35</v>
      </c>
      <c r="AG62" s="201">
        <f t="shared" si="16"/>
        <v>35</v>
      </c>
      <c r="AH62" s="201">
        <f t="shared" si="16"/>
        <v>35</v>
      </c>
      <c r="AI62" s="201">
        <f t="shared" si="16"/>
        <v>35</v>
      </c>
      <c r="AJ62" s="201">
        <f t="shared" si="16"/>
        <v>35</v>
      </c>
      <c r="AK62" s="201">
        <f t="shared" si="16"/>
        <v>35</v>
      </c>
      <c r="AL62" s="201">
        <f t="shared" si="16"/>
        <v>35</v>
      </c>
      <c r="AM62" s="201">
        <f t="shared" si="16"/>
        <v>35</v>
      </c>
      <c r="AN62" s="201">
        <f t="shared" si="16"/>
        <v>35</v>
      </c>
      <c r="AO62" s="201">
        <f t="shared" si="16"/>
        <v>35</v>
      </c>
      <c r="AP62" s="201">
        <f t="shared" si="16"/>
        <v>35</v>
      </c>
      <c r="AQ62" s="201">
        <f t="shared" si="16"/>
        <v>35</v>
      </c>
      <c r="AR62" s="201">
        <f t="shared" si="16"/>
        <v>35</v>
      </c>
      <c r="AS62" s="201">
        <f t="shared" si="16"/>
        <v>35</v>
      </c>
      <c r="AT62" s="201">
        <f t="shared" si="16"/>
        <v>35</v>
      </c>
      <c r="AU62" s="201">
        <f t="shared" si="16"/>
        <v>35</v>
      </c>
      <c r="AV62" s="201">
        <f t="shared" si="16"/>
        <v>35</v>
      </c>
      <c r="AW62" s="201">
        <f t="shared" si="16"/>
        <v>0</v>
      </c>
      <c r="AX62" s="201">
        <f t="shared" si="16"/>
        <v>0</v>
      </c>
      <c r="AY62" s="201">
        <f t="shared" si="16"/>
        <v>0</v>
      </c>
      <c r="AZ62" s="201">
        <f t="shared" si="16"/>
        <v>0</v>
      </c>
      <c r="BA62" s="201">
        <f t="shared" si="16"/>
        <v>0</v>
      </c>
      <c r="BB62" s="201">
        <f t="shared" si="16"/>
        <v>0</v>
      </c>
      <c r="BC62" s="201">
        <f t="shared" si="16"/>
        <v>0</v>
      </c>
      <c r="BD62" s="201">
        <f t="shared" si="16"/>
        <v>0</v>
      </c>
      <c r="BE62" s="201">
        <f t="shared" si="16"/>
        <v>0</v>
      </c>
      <c r="BF62" s="250">
        <f>BF46+BF31+BF11</f>
        <v>1435</v>
      </c>
    </row>
    <row r="63" spans="1:58" ht="34.5" customHeight="1">
      <c r="A63" s="223"/>
      <c r="B63" s="307" t="s">
        <v>139</v>
      </c>
      <c r="C63" s="307"/>
      <c r="D63" s="201"/>
      <c r="E63" s="201">
        <f>E10+E47</f>
        <v>18</v>
      </c>
      <c r="F63" s="201">
        <f aca="true" t="shared" si="17" ref="F63:X63">F10+F47</f>
        <v>18</v>
      </c>
      <c r="G63" s="201">
        <f t="shared" si="17"/>
        <v>18</v>
      </c>
      <c r="H63" s="201">
        <f t="shared" si="17"/>
        <v>18</v>
      </c>
      <c r="I63" s="201">
        <f t="shared" si="17"/>
        <v>18</v>
      </c>
      <c r="J63" s="201">
        <f t="shared" si="17"/>
        <v>18</v>
      </c>
      <c r="K63" s="201">
        <f t="shared" si="17"/>
        <v>18</v>
      </c>
      <c r="L63" s="201">
        <f t="shared" si="17"/>
        <v>18</v>
      </c>
      <c r="M63" s="201">
        <f t="shared" si="17"/>
        <v>18</v>
      </c>
      <c r="N63" s="201">
        <f t="shared" si="17"/>
        <v>18</v>
      </c>
      <c r="O63" s="201">
        <f t="shared" si="17"/>
        <v>18</v>
      </c>
      <c r="P63" s="201">
        <f t="shared" si="17"/>
        <v>18</v>
      </c>
      <c r="Q63" s="201">
        <f t="shared" si="17"/>
        <v>18</v>
      </c>
      <c r="R63" s="201">
        <f t="shared" si="17"/>
        <v>17</v>
      </c>
      <c r="S63" s="201">
        <f t="shared" si="17"/>
        <v>18</v>
      </c>
      <c r="T63" s="201">
        <f t="shared" si="17"/>
        <v>17</v>
      </c>
      <c r="U63" s="201">
        <f t="shared" si="17"/>
        <v>17</v>
      </c>
      <c r="V63" s="201">
        <f t="shared" si="17"/>
        <v>0</v>
      </c>
      <c r="W63" s="201">
        <f t="shared" si="17"/>
        <v>0</v>
      </c>
      <c r="X63" s="201">
        <f t="shared" si="17"/>
        <v>0</v>
      </c>
      <c r="Y63" s="250">
        <f aca="true" t="shared" si="18" ref="Y63:AO63">Y47+Y32+Y12</f>
        <v>17</v>
      </c>
      <c r="Z63" s="250">
        <f t="shared" si="18"/>
        <v>18</v>
      </c>
      <c r="AA63" s="250">
        <f t="shared" si="18"/>
        <v>17</v>
      </c>
      <c r="AB63" s="250">
        <f t="shared" si="18"/>
        <v>19</v>
      </c>
      <c r="AC63" s="250">
        <f t="shared" si="18"/>
        <v>17</v>
      </c>
      <c r="AD63" s="250">
        <f t="shared" si="18"/>
        <v>19</v>
      </c>
      <c r="AE63" s="250">
        <f t="shared" si="18"/>
        <v>17</v>
      </c>
      <c r="AF63" s="250">
        <f t="shared" si="18"/>
        <v>17</v>
      </c>
      <c r="AG63" s="250">
        <f t="shared" si="18"/>
        <v>17</v>
      </c>
      <c r="AH63" s="250">
        <f t="shared" si="18"/>
        <v>17</v>
      </c>
      <c r="AI63" s="250">
        <f t="shared" si="18"/>
        <v>17</v>
      </c>
      <c r="AJ63" s="250">
        <f t="shared" si="18"/>
        <v>17</v>
      </c>
      <c r="AK63" s="250">
        <f t="shared" si="18"/>
        <v>17</v>
      </c>
      <c r="AL63" s="250">
        <f t="shared" si="18"/>
        <v>17</v>
      </c>
      <c r="AM63" s="250">
        <f t="shared" si="18"/>
        <v>17</v>
      </c>
      <c r="AN63" s="250">
        <f t="shared" si="18"/>
        <v>17</v>
      </c>
      <c r="AO63" s="250">
        <f t="shared" si="18"/>
        <v>17</v>
      </c>
      <c r="AP63" s="250">
        <f aca="true" t="shared" si="19" ref="AP63:BE63">AP47+AP32+AP12</f>
        <v>17</v>
      </c>
      <c r="AQ63" s="250">
        <f t="shared" si="19"/>
        <v>17</v>
      </c>
      <c r="AR63" s="250">
        <f t="shared" si="19"/>
        <v>17</v>
      </c>
      <c r="AS63" s="250">
        <f t="shared" si="19"/>
        <v>17</v>
      </c>
      <c r="AT63" s="250">
        <f t="shared" si="19"/>
        <v>17</v>
      </c>
      <c r="AU63" s="250">
        <f t="shared" si="19"/>
        <v>18</v>
      </c>
      <c r="AV63" s="250">
        <f t="shared" si="19"/>
        <v>17</v>
      </c>
      <c r="AW63" s="250">
        <f t="shared" si="19"/>
        <v>0</v>
      </c>
      <c r="AX63" s="250">
        <f t="shared" si="19"/>
        <v>0</v>
      </c>
      <c r="AY63" s="250">
        <f t="shared" si="19"/>
        <v>0</v>
      </c>
      <c r="AZ63" s="250">
        <f t="shared" si="19"/>
        <v>0</v>
      </c>
      <c r="BA63" s="250">
        <f t="shared" si="19"/>
        <v>0</v>
      </c>
      <c r="BB63" s="250">
        <f t="shared" si="19"/>
        <v>0</v>
      </c>
      <c r="BC63" s="250">
        <f t="shared" si="19"/>
        <v>0</v>
      </c>
      <c r="BD63" s="250">
        <f t="shared" si="19"/>
        <v>0</v>
      </c>
      <c r="BE63" s="250">
        <f t="shared" si="19"/>
        <v>0</v>
      </c>
      <c r="BF63" s="250">
        <f>BF47+BF32+BF12</f>
        <v>717</v>
      </c>
    </row>
    <row r="64" spans="1:58" s="228" customFormat="1" ht="30" customHeight="1" thickBot="1">
      <c r="A64" s="223"/>
      <c r="B64" s="307" t="s">
        <v>140</v>
      </c>
      <c r="C64" s="307"/>
      <c r="D64" s="215"/>
      <c r="E64" s="201">
        <f>E62+E63</f>
        <v>53</v>
      </c>
      <c r="F64" s="201">
        <f aca="true" t="shared" si="20" ref="F64:BE64">F62+F63</f>
        <v>53</v>
      </c>
      <c r="G64" s="201">
        <f t="shared" si="20"/>
        <v>53</v>
      </c>
      <c r="H64" s="201">
        <f t="shared" si="20"/>
        <v>53</v>
      </c>
      <c r="I64" s="201">
        <f t="shared" si="20"/>
        <v>53</v>
      </c>
      <c r="J64" s="201">
        <f t="shared" si="20"/>
        <v>53</v>
      </c>
      <c r="K64" s="201">
        <f t="shared" si="20"/>
        <v>53</v>
      </c>
      <c r="L64" s="201">
        <f t="shared" si="20"/>
        <v>53</v>
      </c>
      <c r="M64" s="201">
        <f t="shared" si="20"/>
        <v>53</v>
      </c>
      <c r="N64" s="201">
        <f t="shared" si="20"/>
        <v>53</v>
      </c>
      <c r="O64" s="201">
        <f t="shared" si="20"/>
        <v>53</v>
      </c>
      <c r="P64" s="201">
        <f t="shared" si="20"/>
        <v>53</v>
      </c>
      <c r="Q64" s="201">
        <f t="shared" si="20"/>
        <v>53</v>
      </c>
      <c r="R64" s="201">
        <f t="shared" si="20"/>
        <v>52</v>
      </c>
      <c r="S64" s="201">
        <f t="shared" si="20"/>
        <v>53</v>
      </c>
      <c r="T64" s="201">
        <f t="shared" si="20"/>
        <v>52</v>
      </c>
      <c r="U64" s="201">
        <f t="shared" si="20"/>
        <v>52</v>
      </c>
      <c r="V64" s="201">
        <f t="shared" si="20"/>
        <v>0</v>
      </c>
      <c r="W64" s="201">
        <f t="shared" si="20"/>
        <v>0</v>
      </c>
      <c r="X64" s="201">
        <f t="shared" si="20"/>
        <v>0</v>
      </c>
      <c r="Y64" s="201">
        <f t="shared" si="20"/>
        <v>52</v>
      </c>
      <c r="Z64" s="201">
        <f t="shared" si="20"/>
        <v>53</v>
      </c>
      <c r="AA64" s="201">
        <f t="shared" si="20"/>
        <v>52</v>
      </c>
      <c r="AB64" s="201">
        <f t="shared" si="20"/>
        <v>54</v>
      </c>
      <c r="AC64" s="201">
        <f t="shared" si="20"/>
        <v>52</v>
      </c>
      <c r="AD64" s="201">
        <f t="shared" si="20"/>
        <v>54</v>
      </c>
      <c r="AE64" s="201">
        <f t="shared" si="20"/>
        <v>52</v>
      </c>
      <c r="AF64" s="201">
        <f t="shared" si="20"/>
        <v>52</v>
      </c>
      <c r="AG64" s="201">
        <f t="shared" si="20"/>
        <v>52</v>
      </c>
      <c r="AH64" s="201">
        <f t="shared" si="20"/>
        <v>52</v>
      </c>
      <c r="AI64" s="201">
        <f t="shared" si="20"/>
        <v>52</v>
      </c>
      <c r="AJ64" s="201">
        <f t="shared" si="20"/>
        <v>52</v>
      </c>
      <c r="AK64" s="201">
        <f t="shared" si="20"/>
        <v>52</v>
      </c>
      <c r="AL64" s="201">
        <f t="shared" si="20"/>
        <v>52</v>
      </c>
      <c r="AM64" s="201">
        <f t="shared" si="20"/>
        <v>52</v>
      </c>
      <c r="AN64" s="201">
        <f t="shared" si="20"/>
        <v>52</v>
      </c>
      <c r="AO64" s="201">
        <f t="shared" si="20"/>
        <v>52</v>
      </c>
      <c r="AP64" s="201">
        <f t="shared" si="20"/>
        <v>52</v>
      </c>
      <c r="AQ64" s="201">
        <f t="shared" si="20"/>
        <v>52</v>
      </c>
      <c r="AR64" s="201">
        <f t="shared" si="20"/>
        <v>52</v>
      </c>
      <c r="AS64" s="201">
        <f t="shared" si="20"/>
        <v>52</v>
      </c>
      <c r="AT64" s="201">
        <f t="shared" si="20"/>
        <v>52</v>
      </c>
      <c r="AU64" s="201">
        <f t="shared" si="20"/>
        <v>53</v>
      </c>
      <c r="AV64" s="201">
        <f t="shared" si="20"/>
        <v>52</v>
      </c>
      <c r="AW64" s="201">
        <f t="shared" si="20"/>
        <v>0</v>
      </c>
      <c r="AX64" s="201">
        <f t="shared" si="20"/>
        <v>0</v>
      </c>
      <c r="AY64" s="201">
        <f t="shared" si="20"/>
        <v>0</v>
      </c>
      <c r="AZ64" s="201">
        <f t="shared" si="20"/>
        <v>0</v>
      </c>
      <c r="BA64" s="201">
        <f t="shared" si="20"/>
        <v>0</v>
      </c>
      <c r="BB64" s="201">
        <f t="shared" si="20"/>
        <v>0</v>
      </c>
      <c r="BC64" s="201">
        <f t="shared" si="20"/>
        <v>0</v>
      </c>
      <c r="BD64" s="201">
        <f t="shared" si="20"/>
        <v>0</v>
      </c>
      <c r="BE64" s="201">
        <f t="shared" si="20"/>
        <v>0</v>
      </c>
      <c r="BF64" s="250">
        <f t="shared" si="7"/>
        <v>2152</v>
      </c>
    </row>
    <row r="65" spans="1:58" s="227" customFormat="1" ht="48.75" customHeight="1">
      <c r="A65" s="229"/>
      <c r="B65" s="308" t="s">
        <v>277</v>
      </c>
      <c r="C65" s="308"/>
      <c r="D65" s="230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</row>
    <row r="66" spans="1:58" s="197" customFormat="1" ht="93.75" customHeight="1">
      <c r="A66" s="296" t="s">
        <v>100</v>
      </c>
      <c r="B66" s="296" t="s">
        <v>0</v>
      </c>
      <c r="C66" s="296" t="s">
        <v>101</v>
      </c>
      <c r="D66" s="297" t="s">
        <v>102</v>
      </c>
      <c r="E66" s="268" t="s">
        <v>294</v>
      </c>
      <c r="F66" s="298" t="s">
        <v>103</v>
      </c>
      <c r="G66" s="298"/>
      <c r="H66" s="298"/>
      <c r="I66" s="268" t="s">
        <v>295</v>
      </c>
      <c r="J66" s="298" t="s">
        <v>104</v>
      </c>
      <c r="K66" s="298"/>
      <c r="L66" s="298"/>
      <c r="M66" s="298"/>
      <c r="N66" s="268" t="s">
        <v>296</v>
      </c>
      <c r="O66" s="298" t="s">
        <v>105</v>
      </c>
      <c r="P66" s="298"/>
      <c r="Q66" s="298"/>
      <c r="R66" s="268" t="s">
        <v>297</v>
      </c>
      <c r="S66" s="298" t="s">
        <v>106</v>
      </c>
      <c r="T66" s="298"/>
      <c r="U66" s="298"/>
      <c r="V66" s="268" t="s">
        <v>298</v>
      </c>
      <c r="W66" s="298" t="s">
        <v>107</v>
      </c>
      <c r="X66" s="298"/>
      <c r="Y66" s="298"/>
      <c r="Z66" s="298"/>
      <c r="AA66" s="268" t="s">
        <v>299</v>
      </c>
      <c r="AB66" s="298" t="s">
        <v>108</v>
      </c>
      <c r="AC66" s="298"/>
      <c r="AD66" s="298"/>
      <c r="AE66" s="268" t="s">
        <v>300</v>
      </c>
      <c r="AF66" s="298" t="s">
        <v>109</v>
      </c>
      <c r="AG66" s="298"/>
      <c r="AH66" s="298"/>
      <c r="AI66" s="268" t="s">
        <v>301</v>
      </c>
      <c r="AJ66" s="298" t="s">
        <v>110</v>
      </c>
      <c r="AK66" s="298"/>
      <c r="AL66" s="298"/>
      <c r="AM66" s="298"/>
      <c r="AN66" s="268" t="s">
        <v>302</v>
      </c>
      <c r="AO66" s="298" t="s">
        <v>111</v>
      </c>
      <c r="AP66" s="298"/>
      <c r="AQ66" s="298"/>
      <c r="AR66" s="268" t="s">
        <v>112</v>
      </c>
      <c r="AS66" s="298" t="s">
        <v>113</v>
      </c>
      <c r="AT66" s="298"/>
      <c r="AU66" s="298"/>
      <c r="AV66" s="268" t="s">
        <v>303</v>
      </c>
      <c r="AW66" s="298" t="s">
        <v>114</v>
      </c>
      <c r="AX66" s="298"/>
      <c r="AY66" s="298"/>
      <c r="AZ66" s="298"/>
      <c r="BA66" s="268" t="s">
        <v>304</v>
      </c>
      <c r="BB66" s="298" t="s">
        <v>115</v>
      </c>
      <c r="BC66" s="298"/>
      <c r="BD66" s="298"/>
      <c r="BE66" s="268" t="s">
        <v>305</v>
      </c>
      <c r="BF66" s="299" t="s">
        <v>116</v>
      </c>
    </row>
    <row r="67" spans="1:58" ht="22.5" customHeight="1">
      <c r="A67" s="296"/>
      <c r="B67" s="296"/>
      <c r="C67" s="296"/>
      <c r="D67" s="297"/>
      <c r="E67" s="301" t="s">
        <v>117</v>
      </c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299"/>
    </row>
    <row r="68" spans="1:58" ht="14.25">
      <c r="A68" s="296"/>
      <c r="B68" s="296"/>
      <c r="C68" s="296"/>
      <c r="D68" s="297"/>
      <c r="E68" s="200">
        <v>36</v>
      </c>
      <c r="F68" s="200">
        <v>37</v>
      </c>
      <c r="G68" s="249">
        <v>38</v>
      </c>
      <c r="H68" s="249">
        <v>39</v>
      </c>
      <c r="I68" s="249">
        <v>40</v>
      </c>
      <c r="J68" s="249">
        <v>41</v>
      </c>
      <c r="K68" s="249">
        <v>42</v>
      </c>
      <c r="L68" s="249">
        <v>43</v>
      </c>
      <c r="M68" s="249">
        <v>44</v>
      </c>
      <c r="N68" s="249">
        <v>45</v>
      </c>
      <c r="O68" s="249">
        <v>46</v>
      </c>
      <c r="P68" s="249">
        <v>47</v>
      </c>
      <c r="Q68" s="249">
        <v>48</v>
      </c>
      <c r="R68" s="249">
        <v>49</v>
      </c>
      <c r="S68" s="249">
        <v>50</v>
      </c>
      <c r="T68" s="249">
        <v>51</v>
      </c>
      <c r="U68" s="249">
        <v>52</v>
      </c>
      <c r="V68" s="249">
        <v>53</v>
      </c>
      <c r="W68" s="200">
        <v>1</v>
      </c>
      <c r="X68" s="200">
        <v>2</v>
      </c>
      <c r="Y68" s="200">
        <v>3</v>
      </c>
      <c r="Z68" s="200">
        <v>4</v>
      </c>
      <c r="AA68" s="200">
        <v>5</v>
      </c>
      <c r="AB68" s="200">
        <v>6</v>
      </c>
      <c r="AC68" s="200">
        <v>7</v>
      </c>
      <c r="AD68" s="200">
        <v>8</v>
      </c>
      <c r="AE68" s="200">
        <v>9</v>
      </c>
      <c r="AF68" s="200">
        <v>10</v>
      </c>
      <c r="AG68" s="200">
        <v>11</v>
      </c>
      <c r="AH68" s="200">
        <v>12</v>
      </c>
      <c r="AI68" s="200">
        <v>13</v>
      </c>
      <c r="AJ68" s="200">
        <v>14</v>
      </c>
      <c r="AK68" s="200">
        <v>15</v>
      </c>
      <c r="AL68" s="200">
        <v>16</v>
      </c>
      <c r="AM68" s="200">
        <v>17</v>
      </c>
      <c r="AN68" s="200">
        <v>18</v>
      </c>
      <c r="AO68" s="200">
        <v>19</v>
      </c>
      <c r="AP68" s="200">
        <v>20</v>
      </c>
      <c r="AQ68" s="200">
        <v>21</v>
      </c>
      <c r="AR68" s="200">
        <v>22</v>
      </c>
      <c r="AS68" s="200">
        <v>23</v>
      </c>
      <c r="AT68" s="200">
        <v>24</v>
      </c>
      <c r="AU68" s="200">
        <v>25</v>
      </c>
      <c r="AV68" s="200">
        <v>26</v>
      </c>
      <c r="AW68" s="200">
        <v>27</v>
      </c>
      <c r="AX68" s="200">
        <v>28</v>
      </c>
      <c r="AY68" s="200">
        <v>29</v>
      </c>
      <c r="AZ68" s="200">
        <v>30</v>
      </c>
      <c r="BA68" s="200">
        <v>31</v>
      </c>
      <c r="BB68" s="200">
        <v>32</v>
      </c>
      <c r="BC68" s="200">
        <v>33</v>
      </c>
      <c r="BD68" s="200">
        <v>34</v>
      </c>
      <c r="BE68" s="200">
        <v>35</v>
      </c>
      <c r="BF68" s="299"/>
    </row>
    <row r="69" spans="1:58" ht="12.75">
      <c r="A69" s="296"/>
      <c r="B69" s="296"/>
      <c r="C69" s="296"/>
      <c r="D69" s="297"/>
      <c r="E69" s="302" t="s">
        <v>118</v>
      </c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299"/>
    </row>
    <row r="70" spans="1:58" ht="18.75" customHeight="1">
      <c r="A70" s="296"/>
      <c r="B70" s="296"/>
      <c r="C70" s="296"/>
      <c r="D70" s="297"/>
      <c r="E70" s="200">
        <v>1</v>
      </c>
      <c r="F70" s="200">
        <v>2</v>
      </c>
      <c r="G70" s="200">
        <v>3</v>
      </c>
      <c r="H70" s="200">
        <v>4</v>
      </c>
      <c r="I70" s="200">
        <v>5</v>
      </c>
      <c r="J70" s="200">
        <v>6</v>
      </c>
      <c r="K70" s="200">
        <v>7</v>
      </c>
      <c r="L70" s="200">
        <v>8</v>
      </c>
      <c r="M70" s="200">
        <v>9</v>
      </c>
      <c r="N70" s="200">
        <v>10</v>
      </c>
      <c r="O70" s="200">
        <v>11</v>
      </c>
      <c r="P70" s="200">
        <v>12</v>
      </c>
      <c r="Q70" s="200">
        <v>13</v>
      </c>
      <c r="R70" s="200">
        <v>14</v>
      </c>
      <c r="S70" s="200">
        <v>15</v>
      </c>
      <c r="T70" s="200">
        <v>16</v>
      </c>
      <c r="U70" s="200">
        <v>17</v>
      </c>
      <c r="V70" s="200">
        <v>18</v>
      </c>
      <c r="W70" s="200">
        <v>19</v>
      </c>
      <c r="X70" s="200">
        <v>20</v>
      </c>
      <c r="Y70" s="200">
        <v>21</v>
      </c>
      <c r="Z70" s="200">
        <v>22</v>
      </c>
      <c r="AA70" s="200">
        <v>23</v>
      </c>
      <c r="AB70" s="200">
        <v>24</v>
      </c>
      <c r="AC70" s="200">
        <v>25</v>
      </c>
      <c r="AD70" s="200">
        <v>26</v>
      </c>
      <c r="AE70" s="200">
        <v>27</v>
      </c>
      <c r="AF70" s="200">
        <v>28</v>
      </c>
      <c r="AG70" s="200">
        <v>29</v>
      </c>
      <c r="AH70" s="200">
        <v>30</v>
      </c>
      <c r="AI70" s="200">
        <v>31</v>
      </c>
      <c r="AJ70" s="200">
        <v>32</v>
      </c>
      <c r="AK70" s="200">
        <v>33</v>
      </c>
      <c r="AL70" s="200">
        <v>34</v>
      </c>
      <c r="AM70" s="200">
        <v>35</v>
      </c>
      <c r="AN70" s="200">
        <v>36</v>
      </c>
      <c r="AO70" s="200">
        <v>37</v>
      </c>
      <c r="AP70" s="200">
        <v>0.38</v>
      </c>
      <c r="AQ70" s="200">
        <v>39</v>
      </c>
      <c r="AR70" s="200">
        <v>40</v>
      </c>
      <c r="AS70" s="200">
        <v>41</v>
      </c>
      <c r="AT70" s="200">
        <v>42</v>
      </c>
      <c r="AU70" s="200">
        <v>43</v>
      </c>
      <c r="AV70" s="200">
        <v>44</v>
      </c>
      <c r="AW70" s="200">
        <v>45</v>
      </c>
      <c r="AX70" s="200">
        <v>46</v>
      </c>
      <c r="AY70" s="200">
        <v>47</v>
      </c>
      <c r="AZ70" s="200">
        <v>48</v>
      </c>
      <c r="BA70" s="200">
        <v>49</v>
      </c>
      <c r="BB70" s="200">
        <v>50</v>
      </c>
      <c r="BC70" s="200">
        <v>51</v>
      </c>
      <c r="BD70" s="200">
        <v>52</v>
      </c>
      <c r="BE70" s="200">
        <v>53</v>
      </c>
      <c r="BF70" s="299"/>
    </row>
    <row r="71" spans="1:58" ht="27" customHeight="1">
      <c r="A71" s="303" t="s">
        <v>8</v>
      </c>
      <c r="B71" s="204" t="s">
        <v>119</v>
      </c>
      <c r="C71" s="204" t="s">
        <v>14</v>
      </c>
      <c r="D71" s="201" t="s">
        <v>120</v>
      </c>
      <c r="E71" s="201">
        <f>E73+E93</f>
        <v>25</v>
      </c>
      <c r="F71" s="201">
        <f aca="true" t="shared" si="21" ref="F71:BE71">F73+F93</f>
        <v>25</v>
      </c>
      <c r="G71" s="201">
        <f t="shared" si="21"/>
        <v>25</v>
      </c>
      <c r="H71" s="201">
        <f t="shared" si="21"/>
        <v>26</v>
      </c>
      <c r="I71" s="201">
        <f t="shared" si="21"/>
        <v>25</v>
      </c>
      <c r="J71" s="201">
        <f t="shared" si="21"/>
        <v>26</v>
      </c>
      <c r="K71" s="201">
        <f t="shared" si="21"/>
        <v>25</v>
      </c>
      <c r="L71" s="201">
        <f t="shared" si="21"/>
        <v>26</v>
      </c>
      <c r="M71" s="201">
        <f t="shared" si="21"/>
        <v>26</v>
      </c>
      <c r="N71" s="201">
        <f t="shared" si="21"/>
        <v>26</v>
      </c>
      <c r="O71" s="201">
        <f t="shared" si="21"/>
        <v>26</v>
      </c>
      <c r="P71" s="201">
        <f t="shared" si="21"/>
        <v>27</v>
      </c>
      <c r="Q71" s="201">
        <f t="shared" si="21"/>
        <v>26</v>
      </c>
      <c r="R71" s="201">
        <f t="shared" si="21"/>
        <v>27</v>
      </c>
      <c r="S71" s="201">
        <f t="shared" si="21"/>
        <v>0</v>
      </c>
      <c r="T71" s="201">
        <f t="shared" si="21"/>
        <v>0</v>
      </c>
      <c r="U71" s="201">
        <f t="shared" si="21"/>
        <v>0</v>
      </c>
      <c r="V71" s="201">
        <f t="shared" si="21"/>
        <v>0</v>
      </c>
      <c r="W71" s="201">
        <f t="shared" si="21"/>
        <v>0</v>
      </c>
      <c r="X71" s="201">
        <f t="shared" si="21"/>
        <v>0</v>
      </c>
      <c r="Y71" s="201">
        <f t="shared" si="21"/>
        <v>19</v>
      </c>
      <c r="Z71" s="201">
        <f t="shared" si="21"/>
        <v>21</v>
      </c>
      <c r="AA71" s="201">
        <f t="shared" si="21"/>
        <v>20</v>
      </c>
      <c r="AB71" s="201">
        <f t="shared" si="21"/>
        <v>21</v>
      </c>
      <c r="AC71" s="201">
        <f t="shared" si="21"/>
        <v>20</v>
      </c>
      <c r="AD71" s="201">
        <f t="shared" si="21"/>
        <v>21</v>
      </c>
      <c r="AE71" s="201">
        <f t="shared" si="21"/>
        <v>20</v>
      </c>
      <c r="AF71" s="201">
        <f t="shared" si="21"/>
        <v>22</v>
      </c>
      <c r="AG71" s="201">
        <f t="shared" si="21"/>
        <v>20</v>
      </c>
      <c r="AH71" s="201">
        <f t="shared" si="21"/>
        <v>22</v>
      </c>
      <c r="AI71" s="201">
        <f t="shared" si="21"/>
        <v>21</v>
      </c>
      <c r="AJ71" s="201">
        <f t="shared" si="21"/>
        <v>22</v>
      </c>
      <c r="AK71" s="201">
        <f t="shared" si="21"/>
        <v>21</v>
      </c>
      <c r="AL71" s="201">
        <f t="shared" si="21"/>
        <v>24</v>
      </c>
      <c r="AM71" s="201">
        <f t="shared" si="21"/>
        <v>23</v>
      </c>
      <c r="AN71" s="201">
        <f t="shared" si="21"/>
        <v>0</v>
      </c>
      <c r="AO71" s="201">
        <f t="shared" si="21"/>
        <v>0</v>
      </c>
      <c r="AP71" s="201">
        <f t="shared" si="21"/>
        <v>0</v>
      </c>
      <c r="AQ71" s="201">
        <f t="shared" si="21"/>
        <v>0</v>
      </c>
      <c r="AR71" s="201">
        <f t="shared" si="21"/>
        <v>0</v>
      </c>
      <c r="AS71" s="201">
        <f t="shared" si="21"/>
        <v>0</v>
      </c>
      <c r="AT71" s="201">
        <f t="shared" si="21"/>
        <v>0</v>
      </c>
      <c r="AU71" s="201">
        <f t="shared" si="21"/>
        <v>0</v>
      </c>
      <c r="AV71" s="201">
        <f t="shared" si="21"/>
        <v>0</v>
      </c>
      <c r="AW71" s="201">
        <f t="shared" si="21"/>
        <v>0</v>
      </c>
      <c r="AX71" s="201">
        <f t="shared" si="21"/>
        <v>0</v>
      </c>
      <c r="AY71" s="201">
        <f t="shared" si="21"/>
        <v>0</v>
      </c>
      <c r="AZ71" s="201">
        <f t="shared" si="21"/>
        <v>0</v>
      </c>
      <c r="BA71" s="201">
        <f t="shared" si="21"/>
        <v>0</v>
      </c>
      <c r="BB71" s="201">
        <f t="shared" si="21"/>
        <v>0</v>
      </c>
      <c r="BC71" s="201">
        <f t="shared" si="21"/>
        <v>0</v>
      </c>
      <c r="BD71" s="201">
        <f t="shared" si="21"/>
        <v>0</v>
      </c>
      <c r="BE71" s="201">
        <f t="shared" si="21"/>
        <v>0</v>
      </c>
      <c r="BF71" s="202">
        <f>BF73+BF93</f>
        <v>678</v>
      </c>
    </row>
    <row r="72" spans="1:58" ht="21.75" customHeight="1">
      <c r="A72" s="303"/>
      <c r="B72" s="204"/>
      <c r="C72" s="204"/>
      <c r="D72" s="201" t="s">
        <v>121</v>
      </c>
      <c r="E72" s="201">
        <f aca="true" t="shared" si="22" ref="E72:BE72">E74+E94</f>
        <v>13</v>
      </c>
      <c r="F72" s="201">
        <f t="shared" si="22"/>
        <v>12</v>
      </c>
      <c r="G72" s="201">
        <f t="shared" si="22"/>
        <v>14</v>
      </c>
      <c r="H72" s="201">
        <f t="shared" si="22"/>
        <v>12</v>
      </c>
      <c r="I72" s="201">
        <f t="shared" si="22"/>
        <v>14</v>
      </c>
      <c r="J72" s="201">
        <f t="shared" si="22"/>
        <v>12</v>
      </c>
      <c r="K72" s="201">
        <f t="shared" si="22"/>
        <v>15</v>
      </c>
      <c r="L72" s="201">
        <f t="shared" si="22"/>
        <v>14</v>
      </c>
      <c r="M72" s="201">
        <f t="shared" si="22"/>
        <v>14</v>
      </c>
      <c r="N72" s="201">
        <f t="shared" si="22"/>
        <v>13</v>
      </c>
      <c r="O72" s="201">
        <f t="shared" si="22"/>
        <v>14</v>
      </c>
      <c r="P72" s="201">
        <f t="shared" si="22"/>
        <v>13</v>
      </c>
      <c r="Q72" s="201">
        <f t="shared" si="22"/>
        <v>14</v>
      </c>
      <c r="R72" s="201">
        <f t="shared" si="22"/>
        <v>13</v>
      </c>
      <c r="S72" s="201">
        <f t="shared" si="22"/>
        <v>0</v>
      </c>
      <c r="T72" s="201">
        <f t="shared" si="22"/>
        <v>0</v>
      </c>
      <c r="U72" s="201">
        <f t="shared" si="22"/>
        <v>0</v>
      </c>
      <c r="V72" s="201">
        <f t="shared" si="22"/>
        <v>0</v>
      </c>
      <c r="W72" s="201">
        <f t="shared" si="22"/>
        <v>0</v>
      </c>
      <c r="X72" s="201">
        <f t="shared" si="22"/>
        <v>0</v>
      </c>
      <c r="Y72" s="201">
        <f t="shared" si="22"/>
        <v>10</v>
      </c>
      <c r="Z72" s="201">
        <f t="shared" si="22"/>
        <v>10</v>
      </c>
      <c r="AA72" s="201">
        <f t="shared" si="22"/>
        <v>10</v>
      </c>
      <c r="AB72" s="201">
        <f t="shared" si="22"/>
        <v>10</v>
      </c>
      <c r="AC72" s="201">
        <f t="shared" si="22"/>
        <v>10</v>
      </c>
      <c r="AD72" s="201">
        <f t="shared" si="22"/>
        <v>11</v>
      </c>
      <c r="AE72" s="201">
        <f t="shared" si="22"/>
        <v>10</v>
      </c>
      <c r="AF72" s="201">
        <f t="shared" si="22"/>
        <v>10</v>
      </c>
      <c r="AG72" s="201">
        <f t="shared" si="22"/>
        <v>10</v>
      </c>
      <c r="AH72" s="201">
        <f t="shared" si="22"/>
        <v>10</v>
      </c>
      <c r="AI72" s="201">
        <f t="shared" si="22"/>
        <v>10</v>
      </c>
      <c r="AJ72" s="201">
        <f t="shared" si="22"/>
        <v>10</v>
      </c>
      <c r="AK72" s="201">
        <f t="shared" si="22"/>
        <v>10</v>
      </c>
      <c r="AL72" s="201">
        <f t="shared" si="22"/>
        <v>10</v>
      </c>
      <c r="AM72" s="201">
        <f t="shared" si="22"/>
        <v>10</v>
      </c>
      <c r="AN72" s="201">
        <f t="shared" si="22"/>
        <v>0</v>
      </c>
      <c r="AO72" s="201">
        <f t="shared" si="22"/>
        <v>0</v>
      </c>
      <c r="AP72" s="201">
        <f t="shared" si="22"/>
        <v>0</v>
      </c>
      <c r="AQ72" s="201">
        <f t="shared" si="22"/>
        <v>0</v>
      </c>
      <c r="AR72" s="201">
        <f t="shared" si="22"/>
        <v>0</v>
      </c>
      <c r="AS72" s="201">
        <f t="shared" si="22"/>
        <v>0</v>
      </c>
      <c r="AT72" s="201">
        <f t="shared" si="22"/>
        <v>0</v>
      </c>
      <c r="AU72" s="201">
        <f t="shared" si="22"/>
        <v>0</v>
      </c>
      <c r="AV72" s="201">
        <f t="shared" si="22"/>
        <v>0</v>
      </c>
      <c r="AW72" s="201">
        <f t="shared" si="22"/>
        <v>0</v>
      </c>
      <c r="AX72" s="201">
        <f t="shared" si="22"/>
        <v>0</v>
      </c>
      <c r="AY72" s="201">
        <f t="shared" si="22"/>
        <v>0</v>
      </c>
      <c r="AZ72" s="201">
        <f t="shared" si="22"/>
        <v>0</v>
      </c>
      <c r="BA72" s="201">
        <f t="shared" si="22"/>
        <v>0</v>
      </c>
      <c r="BB72" s="201">
        <f t="shared" si="22"/>
        <v>0</v>
      </c>
      <c r="BC72" s="201">
        <f t="shared" si="22"/>
        <v>0</v>
      </c>
      <c r="BD72" s="201">
        <f t="shared" si="22"/>
        <v>0</v>
      </c>
      <c r="BE72" s="201">
        <f t="shared" si="22"/>
        <v>0</v>
      </c>
      <c r="BF72" s="215">
        <f>BF74+BF94</f>
        <v>338</v>
      </c>
    </row>
    <row r="73" spans="1:58" ht="29.25" customHeight="1">
      <c r="A73" s="303"/>
      <c r="B73" s="205" t="s">
        <v>15</v>
      </c>
      <c r="C73" s="205" t="s">
        <v>16</v>
      </c>
      <c r="D73" s="201" t="s">
        <v>120</v>
      </c>
      <c r="E73" s="201">
        <f>E75+E77+E79+E81+E83+E85+E87+E89+E91</f>
        <v>11</v>
      </c>
      <c r="F73" s="201">
        <f aca="true" t="shared" si="23" ref="F73:BE73">F75+F77+F79+F81+F83+F85+F87+F89+F91</f>
        <v>11</v>
      </c>
      <c r="G73" s="201">
        <f t="shared" si="23"/>
        <v>11</v>
      </c>
      <c r="H73" s="201">
        <f t="shared" si="23"/>
        <v>12</v>
      </c>
      <c r="I73" s="201">
        <f t="shared" si="23"/>
        <v>11</v>
      </c>
      <c r="J73" s="201">
        <f t="shared" si="23"/>
        <v>12</v>
      </c>
      <c r="K73" s="201">
        <f t="shared" si="23"/>
        <v>11</v>
      </c>
      <c r="L73" s="201">
        <f t="shared" si="23"/>
        <v>12</v>
      </c>
      <c r="M73" s="201">
        <f t="shared" si="23"/>
        <v>11</v>
      </c>
      <c r="N73" s="201">
        <f t="shared" si="23"/>
        <v>12</v>
      </c>
      <c r="O73" s="201">
        <f t="shared" si="23"/>
        <v>11</v>
      </c>
      <c r="P73" s="201">
        <f t="shared" si="23"/>
        <v>13</v>
      </c>
      <c r="Q73" s="201">
        <f t="shared" si="23"/>
        <v>12</v>
      </c>
      <c r="R73" s="201">
        <f t="shared" si="23"/>
        <v>13</v>
      </c>
      <c r="S73" s="201">
        <f t="shared" si="23"/>
        <v>0</v>
      </c>
      <c r="T73" s="201">
        <f t="shared" si="23"/>
        <v>0</v>
      </c>
      <c r="U73" s="201">
        <f t="shared" si="23"/>
        <v>0</v>
      </c>
      <c r="V73" s="201">
        <f t="shared" si="23"/>
        <v>0</v>
      </c>
      <c r="W73" s="201">
        <f t="shared" si="23"/>
        <v>0</v>
      </c>
      <c r="X73" s="201">
        <f t="shared" si="23"/>
        <v>0</v>
      </c>
      <c r="Y73" s="201">
        <f t="shared" si="23"/>
        <v>5</v>
      </c>
      <c r="Z73" s="201">
        <f t="shared" si="23"/>
        <v>6</v>
      </c>
      <c r="AA73" s="201">
        <f t="shared" si="23"/>
        <v>6</v>
      </c>
      <c r="AB73" s="201">
        <f t="shared" si="23"/>
        <v>6</v>
      </c>
      <c r="AC73" s="201">
        <f t="shared" si="23"/>
        <v>6</v>
      </c>
      <c r="AD73" s="201">
        <f t="shared" si="23"/>
        <v>6</v>
      </c>
      <c r="AE73" s="201">
        <f t="shared" si="23"/>
        <v>6</v>
      </c>
      <c r="AF73" s="201">
        <f t="shared" si="23"/>
        <v>7</v>
      </c>
      <c r="AG73" s="201">
        <f t="shared" si="23"/>
        <v>6</v>
      </c>
      <c r="AH73" s="201">
        <f t="shared" si="23"/>
        <v>6</v>
      </c>
      <c r="AI73" s="201">
        <f t="shared" si="23"/>
        <v>6</v>
      </c>
      <c r="AJ73" s="201">
        <f t="shared" si="23"/>
        <v>6</v>
      </c>
      <c r="AK73" s="201">
        <f t="shared" si="23"/>
        <v>6</v>
      </c>
      <c r="AL73" s="201">
        <f t="shared" si="23"/>
        <v>8</v>
      </c>
      <c r="AM73" s="201">
        <f t="shared" si="23"/>
        <v>7</v>
      </c>
      <c r="AN73" s="201">
        <f t="shared" si="23"/>
        <v>0</v>
      </c>
      <c r="AO73" s="201">
        <f t="shared" si="23"/>
        <v>0</v>
      </c>
      <c r="AP73" s="201">
        <f t="shared" si="23"/>
        <v>0</v>
      </c>
      <c r="AQ73" s="201">
        <f t="shared" si="23"/>
        <v>0</v>
      </c>
      <c r="AR73" s="201">
        <f t="shared" si="23"/>
        <v>0</v>
      </c>
      <c r="AS73" s="201">
        <f t="shared" si="23"/>
        <v>0</v>
      </c>
      <c r="AT73" s="201">
        <f t="shared" si="23"/>
        <v>0</v>
      </c>
      <c r="AU73" s="201">
        <f t="shared" si="23"/>
        <v>0</v>
      </c>
      <c r="AV73" s="201">
        <f t="shared" si="23"/>
        <v>0</v>
      </c>
      <c r="AW73" s="201">
        <f t="shared" si="23"/>
        <v>0</v>
      </c>
      <c r="AX73" s="201">
        <f t="shared" si="23"/>
        <v>0</v>
      </c>
      <c r="AY73" s="201">
        <f t="shared" si="23"/>
        <v>0</v>
      </c>
      <c r="AZ73" s="201">
        <f t="shared" si="23"/>
        <v>0</v>
      </c>
      <c r="BA73" s="201">
        <f t="shared" si="23"/>
        <v>0</v>
      </c>
      <c r="BB73" s="201">
        <f t="shared" si="23"/>
        <v>0</v>
      </c>
      <c r="BC73" s="201">
        <f t="shared" si="23"/>
        <v>0</v>
      </c>
      <c r="BD73" s="201">
        <f t="shared" si="23"/>
        <v>0</v>
      </c>
      <c r="BE73" s="201">
        <f t="shared" si="23"/>
        <v>0</v>
      </c>
      <c r="BF73" s="202">
        <f>SUM(BF77+BF79+BF81+BF83+BF85+BF87+BF89+BF91)+BF75</f>
        <v>256</v>
      </c>
    </row>
    <row r="74" spans="1:58" ht="27" customHeight="1">
      <c r="A74" s="303"/>
      <c r="B74" s="205"/>
      <c r="C74" s="204"/>
      <c r="D74" s="201" t="s">
        <v>121</v>
      </c>
      <c r="E74" s="201">
        <f aca="true" t="shared" si="24" ref="E74:BE74">E76+E78+E80+E82+E84+E86+E88+E90+E92</f>
        <v>5</v>
      </c>
      <c r="F74" s="201">
        <f t="shared" si="24"/>
        <v>5</v>
      </c>
      <c r="G74" s="201">
        <f t="shared" si="24"/>
        <v>6</v>
      </c>
      <c r="H74" s="201">
        <f t="shared" si="24"/>
        <v>5</v>
      </c>
      <c r="I74" s="201">
        <f t="shared" si="24"/>
        <v>6</v>
      </c>
      <c r="J74" s="201">
        <f t="shared" si="24"/>
        <v>5</v>
      </c>
      <c r="K74" s="201">
        <f t="shared" si="24"/>
        <v>7</v>
      </c>
      <c r="L74" s="201">
        <f t="shared" si="24"/>
        <v>7</v>
      </c>
      <c r="M74" s="201">
        <f t="shared" si="24"/>
        <v>6</v>
      </c>
      <c r="N74" s="201">
        <f t="shared" si="24"/>
        <v>6</v>
      </c>
      <c r="O74" s="201">
        <f t="shared" si="24"/>
        <v>6</v>
      </c>
      <c r="P74" s="201">
        <f t="shared" si="24"/>
        <v>6</v>
      </c>
      <c r="Q74" s="201">
        <f t="shared" si="24"/>
        <v>6</v>
      </c>
      <c r="R74" s="201">
        <f t="shared" si="24"/>
        <v>6</v>
      </c>
      <c r="S74" s="201">
        <f t="shared" si="24"/>
        <v>0</v>
      </c>
      <c r="T74" s="201">
        <f t="shared" si="24"/>
        <v>0</v>
      </c>
      <c r="U74" s="201">
        <f t="shared" si="24"/>
        <v>0</v>
      </c>
      <c r="V74" s="201">
        <f t="shared" si="24"/>
        <v>0</v>
      </c>
      <c r="W74" s="201">
        <f t="shared" si="24"/>
        <v>0</v>
      </c>
      <c r="X74" s="201">
        <f t="shared" si="24"/>
        <v>0</v>
      </c>
      <c r="Y74" s="201">
        <f t="shared" si="24"/>
        <v>3</v>
      </c>
      <c r="Z74" s="201">
        <f t="shared" si="24"/>
        <v>3</v>
      </c>
      <c r="AA74" s="201">
        <f t="shared" si="24"/>
        <v>3</v>
      </c>
      <c r="AB74" s="201">
        <f t="shared" si="24"/>
        <v>3</v>
      </c>
      <c r="AC74" s="201">
        <f t="shared" si="24"/>
        <v>3</v>
      </c>
      <c r="AD74" s="201">
        <f t="shared" si="24"/>
        <v>3</v>
      </c>
      <c r="AE74" s="201">
        <f t="shared" si="24"/>
        <v>3</v>
      </c>
      <c r="AF74" s="201">
        <f t="shared" si="24"/>
        <v>3</v>
      </c>
      <c r="AG74" s="201">
        <f t="shared" si="24"/>
        <v>3</v>
      </c>
      <c r="AH74" s="201">
        <f t="shared" si="24"/>
        <v>3</v>
      </c>
      <c r="AI74" s="201">
        <f t="shared" si="24"/>
        <v>3</v>
      </c>
      <c r="AJ74" s="201">
        <f t="shared" si="24"/>
        <v>3</v>
      </c>
      <c r="AK74" s="201">
        <f t="shared" si="24"/>
        <v>3</v>
      </c>
      <c r="AL74" s="201">
        <f t="shared" si="24"/>
        <v>3</v>
      </c>
      <c r="AM74" s="201">
        <f t="shared" si="24"/>
        <v>3</v>
      </c>
      <c r="AN74" s="201">
        <f t="shared" si="24"/>
        <v>0</v>
      </c>
      <c r="AO74" s="201">
        <f t="shared" si="24"/>
        <v>0</v>
      </c>
      <c r="AP74" s="201">
        <f t="shared" si="24"/>
        <v>0</v>
      </c>
      <c r="AQ74" s="201">
        <f t="shared" si="24"/>
        <v>0</v>
      </c>
      <c r="AR74" s="201">
        <f t="shared" si="24"/>
        <v>0</v>
      </c>
      <c r="AS74" s="201">
        <f t="shared" si="24"/>
        <v>0</v>
      </c>
      <c r="AT74" s="201">
        <f t="shared" si="24"/>
        <v>0</v>
      </c>
      <c r="AU74" s="201">
        <f t="shared" si="24"/>
        <v>0</v>
      </c>
      <c r="AV74" s="201">
        <f t="shared" si="24"/>
        <v>0</v>
      </c>
      <c r="AW74" s="201">
        <f t="shared" si="24"/>
        <v>0</v>
      </c>
      <c r="AX74" s="201">
        <f t="shared" si="24"/>
        <v>0</v>
      </c>
      <c r="AY74" s="201">
        <f t="shared" si="24"/>
        <v>0</v>
      </c>
      <c r="AZ74" s="201">
        <f t="shared" si="24"/>
        <v>0</v>
      </c>
      <c r="BA74" s="201">
        <f t="shared" si="24"/>
        <v>0</v>
      </c>
      <c r="BB74" s="201">
        <f t="shared" si="24"/>
        <v>0</v>
      </c>
      <c r="BC74" s="201">
        <f t="shared" si="24"/>
        <v>0</v>
      </c>
      <c r="BD74" s="201">
        <f t="shared" si="24"/>
        <v>0</v>
      </c>
      <c r="BE74" s="201">
        <f t="shared" si="24"/>
        <v>0</v>
      </c>
      <c r="BF74" s="215">
        <f>BF76+BF78+BF80+BF82+BF84+BF86+BF88+BF90+BF92</f>
        <v>127</v>
      </c>
    </row>
    <row r="75" spans="1:58" ht="19.5" customHeight="1">
      <c r="A75" s="303"/>
      <c r="B75" s="204" t="s">
        <v>122</v>
      </c>
      <c r="C75" s="204" t="str">
        <f aca="true" t="shared" si="25" ref="C75:C83">C13</f>
        <v>Русский язык</v>
      </c>
      <c r="D75" s="201" t="s">
        <v>120</v>
      </c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>
        <v>0</v>
      </c>
      <c r="X75" s="201">
        <v>0</v>
      </c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>
        <v>0</v>
      </c>
      <c r="AX75" s="201">
        <v>0</v>
      </c>
      <c r="AY75" s="201">
        <v>0</v>
      </c>
      <c r="AZ75" s="201">
        <v>0</v>
      </c>
      <c r="BA75" s="201">
        <v>0</v>
      </c>
      <c r="BB75" s="201">
        <v>0</v>
      </c>
      <c r="BC75" s="201">
        <v>0</v>
      </c>
      <c r="BD75" s="201">
        <v>0</v>
      </c>
      <c r="BE75" s="201">
        <v>0</v>
      </c>
      <c r="BF75" s="202">
        <f>SUM(E75:BE75)</f>
        <v>0</v>
      </c>
    </row>
    <row r="76" spans="1:58" s="212" customFormat="1" ht="19.5" customHeight="1">
      <c r="A76" s="303"/>
      <c r="B76" s="232"/>
      <c r="C76" s="204">
        <f t="shared" si="25"/>
        <v>0</v>
      </c>
      <c r="D76" s="202" t="s">
        <v>121</v>
      </c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>
        <v>0</v>
      </c>
      <c r="X76" s="202">
        <v>0</v>
      </c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1"/>
      <c r="AP76" s="202"/>
      <c r="AQ76" s="202"/>
      <c r="AR76" s="202"/>
      <c r="AS76" s="202"/>
      <c r="AT76" s="202"/>
      <c r="AU76" s="202"/>
      <c r="AV76" s="202"/>
      <c r="AW76" s="202">
        <v>0</v>
      </c>
      <c r="AX76" s="202">
        <v>0</v>
      </c>
      <c r="AY76" s="202">
        <v>0</v>
      </c>
      <c r="AZ76" s="202">
        <v>0</v>
      </c>
      <c r="BA76" s="202">
        <v>0</v>
      </c>
      <c r="BB76" s="202">
        <v>0</v>
      </c>
      <c r="BC76" s="202">
        <v>0</v>
      </c>
      <c r="BD76" s="202">
        <v>0</v>
      </c>
      <c r="BE76" s="202">
        <v>0</v>
      </c>
      <c r="BF76" s="202">
        <f>SUM(E76:BE76)</f>
        <v>0</v>
      </c>
    </row>
    <row r="77" spans="1:58" ht="19.5" customHeight="1">
      <c r="A77" s="303"/>
      <c r="B77" s="204" t="s">
        <v>123</v>
      </c>
      <c r="C77" s="204" t="str">
        <f t="shared" si="25"/>
        <v>Литература</v>
      </c>
      <c r="D77" s="201" t="s">
        <v>120</v>
      </c>
      <c r="E77" s="201">
        <v>2</v>
      </c>
      <c r="F77" s="201">
        <v>2</v>
      </c>
      <c r="G77" s="201">
        <v>2</v>
      </c>
      <c r="H77" s="201">
        <v>2</v>
      </c>
      <c r="I77" s="201">
        <v>2</v>
      </c>
      <c r="J77" s="201">
        <v>2</v>
      </c>
      <c r="K77" s="201">
        <v>2</v>
      </c>
      <c r="L77" s="201">
        <v>2</v>
      </c>
      <c r="M77" s="201">
        <v>2</v>
      </c>
      <c r="N77" s="201">
        <v>2</v>
      </c>
      <c r="O77" s="201">
        <v>2</v>
      </c>
      <c r="P77" s="201">
        <v>2</v>
      </c>
      <c r="Q77" s="201">
        <v>2</v>
      </c>
      <c r="R77" s="201">
        <v>2</v>
      </c>
      <c r="S77" s="201"/>
      <c r="T77" s="201"/>
      <c r="U77" s="201"/>
      <c r="V77" s="201"/>
      <c r="W77" s="201">
        <v>0</v>
      </c>
      <c r="X77" s="201">
        <v>0</v>
      </c>
      <c r="Y77" s="201">
        <v>1</v>
      </c>
      <c r="Z77" s="201">
        <v>2</v>
      </c>
      <c r="AA77" s="201">
        <v>2</v>
      </c>
      <c r="AB77" s="201">
        <v>2</v>
      </c>
      <c r="AC77" s="201">
        <v>2</v>
      </c>
      <c r="AD77" s="201">
        <v>2</v>
      </c>
      <c r="AE77" s="201">
        <v>2</v>
      </c>
      <c r="AF77" s="201">
        <v>3</v>
      </c>
      <c r="AG77" s="201">
        <v>2</v>
      </c>
      <c r="AH77" s="201">
        <v>2</v>
      </c>
      <c r="AI77" s="201">
        <v>2</v>
      </c>
      <c r="AJ77" s="201">
        <v>2</v>
      </c>
      <c r="AK77" s="201">
        <v>2</v>
      </c>
      <c r="AL77" s="201">
        <v>3</v>
      </c>
      <c r="AM77" s="201">
        <v>3</v>
      </c>
      <c r="AN77" s="201"/>
      <c r="AO77" s="201"/>
      <c r="AP77" s="201"/>
      <c r="AQ77" s="201"/>
      <c r="AR77" s="201"/>
      <c r="AS77" s="201"/>
      <c r="AT77" s="201"/>
      <c r="AU77" s="202"/>
      <c r="AV77" s="201"/>
      <c r="AW77" s="201">
        <v>0</v>
      </c>
      <c r="AX77" s="201">
        <v>0</v>
      </c>
      <c r="AY77" s="201">
        <v>0</v>
      </c>
      <c r="AZ77" s="201">
        <v>0</v>
      </c>
      <c r="BA77" s="201">
        <v>0</v>
      </c>
      <c r="BB77" s="201">
        <v>0</v>
      </c>
      <c r="BC77" s="201">
        <v>0</v>
      </c>
      <c r="BD77" s="201">
        <v>0</v>
      </c>
      <c r="BE77" s="201">
        <v>0</v>
      </c>
      <c r="BF77" s="202">
        <f>SUM(E77:BE77)</f>
        <v>60</v>
      </c>
    </row>
    <row r="78" spans="1:58" s="212" customFormat="1" ht="19.5" customHeight="1">
      <c r="A78" s="303"/>
      <c r="B78" s="232"/>
      <c r="C78" s="204">
        <f t="shared" si="25"/>
        <v>0</v>
      </c>
      <c r="D78" s="202" t="s">
        <v>121</v>
      </c>
      <c r="E78" s="202">
        <v>1</v>
      </c>
      <c r="F78" s="202">
        <v>1</v>
      </c>
      <c r="G78" s="202">
        <v>1</v>
      </c>
      <c r="H78" s="202">
        <v>1</v>
      </c>
      <c r="I78" s="202">
        <v>1</v>
      </c>
      <c r="J78" s="202">
        <v>1</v>
      </c>
      <c r="K78" s="202">
        <v>1</v>
      </c>
      <c r="L78" s="202">
        <v>1</v>
      </c>
      <c r="M78" s="202">
        <v>1</v>
      </c>
      <c r="N78" s="202">
        <v>1</v>
      </c>
      <c r="O78" s="202">
        <v>1</v>
      </c>
      <c r="P78" s="202">
        <v>1</v>
      </c>
      <c r="Q78" s="202">
        <v>1</v>
      </c>
      <c r="R78" s="202">
        <v>1</v>
      </c>
      <c r="S78" s="201"/>
      <c r="T78" s="202"/>
      <c r="U78" s="202"/>
      <c r="V78" s="201"/>
      <c r="W78" s="202">
        <v>0</v>
      </c>
      <c r="X78" s="202">
        <v>0</v>
      </c>
      <c r="Y78" s="202">
        <v>1</v>
      </c>
      <c r="Z78" s="202">
        <v>1</v>
      </c>
      <c r="AA78" s="202">
        <v>1</v>
      </c>
      <c r="AB78" s="202">
        <v>1</v>
      </c>
      <c r="AC78" s="202">
        <v>1</v>
      </c>
      <c r="AD78" s="202">
        <v>1</v>
      </c>
      <c r="AE78" s="202">
        <v>1</v>
      </c>
      <c r="AF78" s="202">
        <v>1</v>
      </c>
      <c r="AG78" s="202">
        <v>1</v>
      </c>
      <c r="AH78" s="202">
        <v>1</v>
      </c>
      <c r="AI78" s="202">
        <v>1</v>
      </c>
      <c r="AJ78" s="202">
        <v>1</v>
      </c>
      <c r="AK78" s="202">
        <v>1</v>
      </c>
      <c r="AL78" s="202">
        <v>1</v>
      </c>
      <c r="AM78" s="202">
        <v>1</v>
      </c>
      <c r="AN78" s="202"/>
      <c r="AO78" s="201"/>
      <c r="AP78" s="202"/>
      <c r="AQ78" s="202"/>
      <c r="AR78" s="202"/>
      <c r="AS78" s="202"/>
      <c r="AT78" s="202"/>
      <c r="AU78" s="202"/>
      <c r="AV78" s="202"/>
      <c r="AW78" s="202">
        <v>0</v>
      </c>
      <c r="AX78" s="202">
        <v>0</v>
      </c>
      <c r="AY78" s="202">
        <v>0</v>
      </c>
      <c r="AZ78" s="202">
        <v>0</v>
      </c>
      <c r="BA78" s="202">
        <v>0</v>
      </c>
      <c r="BB78" s="202">
        <v>0</v>
      </c>
      <c r="BC78" s="202">
        <v>0</v>
      </c>
      <c r="BD78" s="202">
        <v>0</v>
      </c>
      <c r="BE78" s="202">
        <v>0</v>
      </c>
      <c r="BF78" s="202">
        <f aca="true" t="shared" si="26" ref="BF78:BF92">SUM(E78:BE78)</f>
        <v>29</v>
      </c>
    </row>
    <row r="79" spans="1:58" ht="19.5" customHeight="1">
      <c r="A79" s="303"/>
      <c r="B79" s="204" t="s">
        <v>124</v>
      </c>
      <c r="C79" s="204" t="str">
        <f t="shared" si="25"/>
        <v>Иностранный язык</v>
      </c>
      <c r="D79" s="201" t="s">
        <v>120</v>
      </c>
      <c r="E79" s="201">
        <v>2</v>
      </c>
      <c r="F79" s="201">
        <v>2</v>
      </c>
      <c r="G79" s="201">
        <v>2</v>
      </c>
      <c r="H79" s="201">
        <v>2</v>
      </c>
      <c r="I79" s="201">
        <v>2</v>
      </c>
      <c r="J79" s="201">
        <v>2</v>
      </c>
      <c r="K79" s="201">
        <v>2</v>
      </c>
      <c r="L79" s="201">
        <v>2</v>
      </c>
      <c r="M79" s="201">
        <v>2</v>
      </c>
      <c r="N79" s="201">
        <v>2</v>
      </c>
      <c r="O79" s="201">
        <v>2</v>
      </c>
      <c r="P79" s="201">
        <v>2</v>
      </c>
      <c r="Q79" s="201">
        <v>2</v>
      </c>
      <c r="R79" s="201">
        <v>2</v>
      </c>
      <c r="S79" s="201"/>
      <c r="T79" s="201"/>
      <c r="U79" s="201"/>
      <c r="V79" s="201"/>
      <c r="W79" s="201">
        <v>0</v>
      </c>
      <c r="X79" s="201">
        <v>0</v>
      </c>
      <c r="Y79" s="201">
        <v>2</v>
      </c>
      <c r="Z79" s="201">
        <v>2</v>
      </c>
      <c r="AA79" s="201">
        <v>2</v>
      </c>
      <c r="AB79" s="201">
        <v>2</v>
      </c>
      <c r="AC79" s="201">
        <v>2</v>
      </c>
      <c r="AD79" s="201">
        <v>2</v>
      </c>
      <c r="AE79" s="201">
        <v>2</v>
      </c>
      <c r="AF79" s="201">
        <v>2</v>
      </c>
      <c r="AG79" s="201">
        <v>2</v>
      </c>
      <c r="AH79" s="201">
        <v>2</v>
      </c>
      <c r="AI79" s="201">
        <v>2</v>
      </c>
      <c r="AJ79" s="201">
        <v>2</v>
      </c>
      <c r="AK79" s="201">
        <v>2</v>
      </c>
      <c r="AL79" s="201">
        <v>2</v>
      </c>
      <c r="AM79" s="201">
        <v>1</v>
      </c>
      <c r="AN79" s="201"/>
      <c r="AO79" s="201"/>
      <c r="AP79" s="201"/>
      <c r="AQ79" s="201"/>
      <c r="AR79" s="201"/>
      <c r="AS79" s="201"/>
      <c r="AT79" s="201"/>
      <c r="AU79" s="202"/>
      <c r="AV79" s="201"/>
      <c r="AW79" s="201">
        <v>0</v>
      </c>
      <c r="AX79" s="201">
        <v>0</v>
      </c>
      <c r="AY79" s="201">
        <v>0</v>
      </c>
      <c r="AZ79" s="201">
        <v>0</v>
      </c>
      <c r="BA79" s="201">
        <v>0</v>
      </c>
      <c r="BB79" s="201">
        <v>0</v>
      </c>
      <c r="BC79" s="201">
        <v>0</v>
      </c>
      <c r="BD79" s="201">
        <v>0</v>
      </c>
      <c r="BE79" s="201">
        <v>0</v>
      </c>
      <c r="BF79" s="202">
        <f t="shared" si="26"/>
        <v>57</v>
      </c>
    </row>
    <row r="80" spans="1:58" s="212" customFormat="1" ht="19.5" customHeight="1">
      <c r="A80" s="303"/>
      <c r="B80" s="232"/>
      <c r="C80" s="204" t="str">
        <f t="shared" si="25"/>
        <v>(английский язык)</v>
      </c>
      <c r="D80" s="202" t="s">
        <v>121</v>
      </c>
      <c r="E80" s="202">
        <v>1</v>
      </c>
      <c r="F80" s="202">
        <v>1</v>
      </c>
      <c r="G80" s="202">
        <v>1</v>
      </c>
      <c r="H80" s="202">
        <v>1</v>
      </c>
      <c r="I80" s="202">
        <v>1</v>
      </c>
      <c r="J80" s="202">
        <v>1</v>
      </c>
      <c r="K80" s="202">
        <v>1</v>
      </c>
      <c r="L80" s="202">
        <v>1</v>
      </c>
      <c r="M80" s="202">
        <v>1</v>
      </c>
      <c r="N80" s="202">
        <v>1</v>
      </c>
      <c r="O80" s="202">
        <v>1</v>
      </c>
      <c r="P80" s="202">
        <v>1</v>
      </c>
      <c r="Q80" s="202">
        <v>1</v>
      </c>
      <c r="R80" s="202">
        <v>1</v>
      </c>
      <c r="S80" s="201"/>
      <c r="T80" s="202"/>
      <c r="U80" s="202"/>
      <c r="V80" s="201"/>
      <c r="W80" s="202">
        <v>0</v>
      </c>
      <c r="X80" s="202">
        <v>0</v>
      </c>
      <c r="Y80" s="202">
        <v>1</v>
      </c>
      <c r="Z80" s="202">
        <v>1</v>
      </c>
      <c r="AA80" s="202">
        <v>1</v>
      </c>
      <c r="AB80" s="202">
        <v>1</v>
      </c>
      <c r="AC80" s="202">
        <v>1</v>
      </c>
      <c r="AD80" s="202">
        <v>1</v>
      </c>
      <c r="AE80" s="202">
        <v>1</v>
      </c>
      <c r="AF80" s="202">
        <v>1</v>
      </c>
      <c r="AG80" s="202">
        <v>1</v>
      </c>
      <c r="AH80" s="202">
        <v>1</v>
      </c>
      <c r="AI80" s="202">
        <v>1</v>
      </c>
      <c r="AJ80" s="202">
        <v>1</v>
      </c>
      <c r="AK80" s="202">
        <v>1</v>
      </c>
      <c r="AL80" s="202">
        <v>1</v>
      </c>
      <c r="AM80" s="202">
        <v>1</v>
      </c>
      <c r="AN80" s="202"/>
      <c r="AO80" s="201"/>
      <c r="AP80" s="202"/>
      <c r="AQ80" s="202"/>
      <c r="AR80" s="202"/>
      <c r="AS80" s="202"/>
      <c r="AT80" s="202"/>
      <c r="AU80" s="202"/>
      <c r="AV80" s="202"/>
      <c r="AW80" s="202">
        <v>0</v>
      </c>
      <c r="AX80" s="202">
        <v>0</v>
      </c>
      <c r="AY80" s="202">
        <v>0</v>
      </c>
      <c r="AZ80" s="202">
        <v>0</v>
      </c>
      <c r="BA80" s="202">
        <v>0</v>
      </c>
      <c r="BB80" s="202">
        <v>0</v>
      </c>
      <c r="BC80" s="202">
        <v>0</v>
      </c>
      <c r="BD80" s="202">
        <v>0</v>
      </c>
      <c r="BE80" s="202">
        <v>0</v>
      </c>
      <c r="BF80" s="202">
        <f t="shared" si="26"/>
        <v>29</v>
      </c>
    </row>
    <row r="81" spans="1:58" ht="19.5" customHeight="1">
      <c r="A81" s="303"/>
      <c r="B81" s="204" t="s">
        <v>125</v>
      </c>
      <c r="C81" s="204" t="str">
        <f t="shared" si="25"/>
        <v>История</v>
      </c>
      <c r="D81" s="201" t="s">
        <v>120</v>
      </c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>
        <v>0</v>
      </c>
      <c r="X81" s="201">
        <v>0</v>
      </c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2"/>
      <c r="AV81" s="201"/>
      <c r="AW81" s="201">
        <v>0</v>
      </c>
      <c r="AX81" s="201">
        <v>0</v>
      </c>
      <c r="AY81" s="201">
        <v>0</v>
      </c>
      <c r="AZ81" s="201">
        <v>0</v>
      </c>
      <c r="BA81" s="201">
        <v>0</v>
      </c>
      <c r="BB81" s="201">
        <v>0</v>
      </c>
      <c r="BC81" s="201">
        <v>0</v>
      </c>
      <c r="BD81" s="201">
        <v>0</v>
      </c>
      <c r="BE81" s="201">
        <v>0</v>
      </c>
      <c r="BF81" s="202">
        <f t="shared" si="26"/>
        <v>0</v>
      </c>
    </row>
    <row r="82" spans="1:58" s="212" customFormat="1" ht="19.5" customHeight="1">
      <c r="A82" s="303"/>
      <c r="B82" s="232"/>
      <c r="C82" s="204">
        <f t="shared" si="25"/>
        <v>0</v>
      </c>
      <c r="D82" s="202" t="s">
        <v>121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1"/>
      <c r="T82" s="202"/>
      <c r="U82" s="202"/>
      <c r="V82" s="201"/>
      <c r="W82" s="202">
        <v>0</v>
      </c>
      <c r="X82" s="202">
        <v>0</v>
      </c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1"/>
      <c r="AP82" s="202"/>
      <c r="AQ82" s="202"/>
      <c r="AR82" s="202"/>
      <c r="AS82" s="202"/>
      <c r="AT82" s="202"/>
      <c r="AU82" s="202"/>
      <c r="AV82" s="202"/>
      <c r="AW82" s="201">
        <v>0</v>
      </c>
      <c r="AX82" s="201">
        <v>0</v>
      </c>
      <c r="AY82" s="201">
        <v>0</v>
      </c>
      <c r="AZ82" s="201">
        <v>0</v>
      </c>
      <c r="BA82" s="201">
        <v>0</v>
      </c>
      <c r="BB82" s="201">
        <v>0</v>
      </c>
      <c r="BC82" s="201">
        <v>0</v>
      </c>
      <c r="BD82" s="201">
        <v>0</v>
      </c>
      <c r="BE82" s="201">
        <v>0</v>
      </c>
      <c r="BF82" s="202">
        <f aca="true" t="shared" si="27" ref="BF82:BF88">SUM(E82:BE82)</f>
        <v>0</v>
      </c>
    </row>
    <row r="83" spans="1:58" ht="19.5" customHeight="1">
      <c r="A83" s="303"/>
      <c r="B83" s="204" t="s">
        <v>126</v>
      </c>
      <c r="C83" s="204" t="str">
        <f t="shared" si="25"/>
        <v>Обществознание (вкл.экономику и право)</v>
      </c>
      <c r="D83" s="201" t="s">
        <v>120</v>
      </c>
      <c r="E83" s="201">
        <v>2</v>
      </c>
      <c r="F83" s="201">
        <v>2</v>
      </c>
      <c r="G83" s="201">
        <v>2</v>
      </c>
      <c r="H83" s="201">
        <v>2</v>
      </c>
      <c r="I83" s="201">
        <v>2</v>
      </c>
      <c r="J83" s="201">
        <v>2</v>
      </c>
      <c r="K83" s="201">
        <v>2</v>
      </c>
      <c r="L83" s="201">
        <v>2</v>
      </c>
      <c r="M83" s="201">
        <v>2</v>
      </c>
      <c r="N83" s="201">
        <v>2</v>
      </c>
      <c r="O83" s="201">
        <v>2</v>
      </c>
      <c r="P83" s="201">
        <v>3</v>
      </c>
      <c r="Q83" s="201">
        <v>3</v>
      </c>
      <c r="R83" s="201">
        <v>3</v>
      </c>
      <c r="S83" s="201"/>
      <c r="T83" s="201"/>
      <c r="U83" s="201"/>
      <c r="V83" s="201"/>
      <c r="W83" s="201">
        <v>0</v>
      </c>
      <c r="X83" s="201">
        <v>0</v>
      </c>
      <c r="Y83" s="201">
        <v>2</v>
      </c>
      <c r="Z83" s="201">
        <v>2</v>
      </c>
      <c r="AA83" s="201">
        <v>2</v>
      </c>
      <c r="AB83" s="201">
        <v>2</v>
      </c>
      <c r="AC83" s="201">
        <v>2</v>
      </c>
      <c r="AD83" s="201">
        <v>2</v>
      </c>
      <c r="AE83" s="201">
        <v>2</v>
      </c>
      <c r="AF83" s="201">
        <v>2</v>
      </c>
      <c r="AG83" s="201">
        <v>2</v>
      </c>
      <c r="AH83" s="201">
        <v>2</v>
      </c>
      <c r="AI83" s="201">
        <v>2</v>
      </c>
      <c r="AJ83" s="201">
        <v>2</v>
      </c>
      <c r="AK83" s="201">
        <v>2</v>
      </c>
      <c r="AL83" s="201">
        <v>3</v>
      </c>
      <c r="AM83" s="201">
        <v>3</v>
      </c>
      <c r="AN83" s="201"/>
      <c r="AO83" s="201"/>
      <c r="AP83" s="201"/>
      <c r="AQ83" s="201"/>
      <c r="AR83" s="201"/>
      <c r="AS83" s="201"/>
      <c r="AT83" s="201"/>
      <c r="AU83" s="202"/>
      <c r="AV83" s="201"/>
      <c r="AW83" s="201">
        <v>0</v>
      </c>
      <c r="AX83" s="201">
        <v>0</v>
      </c>
      <c r="AY83" s="201">
        <v>0</v>
      </c>
      <c r="AZ83" s="201">
        <v>0</v>
      </c>
      <c r="BA83" s="201">
        <v>0</v>
      </c>
      <c r="BB83" s="201">
        <v>0</v>
      </c>
      <c r="BC83" s="201">
        <v>0</v>
      </c>
      <c r="BD83" s="201">
        <v>0</v>
      </c>
      <c r="BE83" s="201">
        <v>0</v>
      </c>
      <c r="BF83" s="202">
        <f t="shared" si="27"/>
        <v>63</v>
      </c>
    </row>
    <row r="84" spans="1:58" s="212" customFormat="1" ht="19.5" customHeight="1">
      <c r="A84" s="303"/>
      <c r="B84" s="232"/>
      <c r="C84" s="232"/>
      <c r="D84" s="202" t="s">
        <v>121</v>
      </c>
      <c r="E84" s="202">
        <v>1</v>
      </c>
      <c r="F84" s="202">
        <v>1</v>
      </c>
      <c r="G84" s="202">
        <v>1</v>
      </c>
      <c r="H84" s="202">
        <v>1</v>
      </c>
      <c r="I84" s="202">
        <v>1</v>
      </c>
      <c r="J84" s="202">
        <v>1</v>
      </c>
      <c r="K84" s="202">
        <v>1</v>
      </c>
      <c r="L84" s="202">
        <v>1</v>
      </c>
      <c r="M84" s="202">
        <v>1</v>
      </c>
      <c r="N84" s="202">
        <v>1</v>
      </c>
      <c r="O84" s="202">
        <v>1</v>
      </c>
      <c r="P84" s="202">
        <v>1</v>
      </c>
      <c r="Q84" s="202">
        <v>1</v>
      </c>
      <c r="R84" s="202">
        <v>1</v>
      </c>
      <c r="S84" s="201"/>
      <c r="T84" s="202"/>
      <c r="U84" s="202"/>
      <c r="V84" s="201"/>
      <c r="W84" s="202">
        <v>0</v>
      </c>
      <c r="X84" s="202">
        <v>0</v>
      </c>
      <c r="Y84" s="202">
        <v>1</v>
      </c>
      <c r="Z84" s="202">
        <v>1</v>
      </c>
      <c r="AA84" s="202">
        <v>1</v>
      </c>
      <c r="AB84" s="202">
        <v>1</v>
      </c>
      <c r="AC84" s="202">
        <v>1</v>
      </c>
      <c r="AD84" s="202">
        <v>1</v>
      </c>
      <c r="AE84" s="202">
        <v>1</v>
      </c>
      <c r="AF84" s="202">
        <v>1</v>
      </c>
      <c r="AG84" s="202">
        <v>1</v>
      </c>
      <c r="AH84" s="202">
        <v>1</v>
      </c>
      <c r="AI84" s="202">
        <v>1</v>
      </c>
      <c r="AJ84" s="202">
        <v>1</v>
      </c>
      <c r="AK84" s="202">
        <v>1</v>
      </c>
      <c r="AL84" s="202">
        <v>1</v>
      </c>
      <c r="AM84" s="202">
        <v>1</v>
      </c>
      <c r="AN84" s="202"/>
      <c r="AO84" s="201"/>
      <c r="AP84" s="202"/>
      <c r="AQ84" s="202"/>
      <c r="AR84" s="202"/>
      <c r="AS84" s="202"/>
      <c r="AT84" s="202"/>
      <c r="AU84" s="202"/>
      <c r="AV84" s="202"/>
      <c r="AW84" s="201">
        <v>0</v>
      </c>
      <c r="AX84" s="201">
        <v>0</v>
      </c>
      <c r="AY84" s="201">
        <v>0</v>
      </c>
      <c r="AZ84" s="201">
        <v>0</v>
      </c>
      <c r="BA84" s="201">
        <v>0</v>
      </c>
      <c r="BB84" s="201">
        <v>0</v>
      </c>
      <c r="BC84" s="201">
        <v>0</v>
      </c>
      <c r="BD84" s="201">
        <v>0</v>
      </c>
      <c r="BE84" s="201">
        <v>0</v>
      </c>
      <c r="BF84" s="202">
        <f t="shared" si="27"/>
        <v>29</v>
      </c>
    </row>
    <row r="85" spans="1:58" ht="19.5" customHeight="1">
      <c r="A85" s="303"/>
      <c r="B85" s="204" t="s">
        <v>127</v>
      </c>
      <c r="C85" s="203" t="s">
        <v>77</v>
      </c>
      <c r="D85" s="201" t="s">
        <v>120</v>
      </c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>
        <v>0</v>
      </c>
      <c r="X85" s="201">
        <v>0</v>
      </c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2"/>
      <c r="AV85" s="201"/>
      <c r="AW85" s="201">
        <v>0</v>
      </c>
      <c r="AX85" s="201">
        <v>0</v>
      </c>
      <c r="AY85" s="201">
        <v>0</v>
      </c>
      <c r="AZ85" s="201">
        <v>0</v>
      </c>
      <c r="BA85" s="201">
        <v>0</v>
      </c>
      <c r="BB85" s="201">
        <v>0</v>
      </c>
      <c r="BC85" s="201">
        <v>0</v>
      </c>
      <c r="BD85" s="201">
        <v>0</v>
      </c>
      <c r="BE85" s="201">
        <v>0</v>
      </c>
      <c r="BF85" s="202">
        <f t="shared" si="27"/>
        <v>0</v>
      </c>
    </row>
    <row r="86" spans="1:58" s="212" customFormat="1" ht="19.5" customHeight="1">
      <c r="A86" s="303"/>
      <c r="B86" s="232"/>
      <c r="C86" s="232"/>
      <c r="D86" s="202" t="s">
        <v>121</v>
      </c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1"/>
      <c r="T86" s="202"/>
      <c r="U86" s="202"/>
      <c r="V86" s="201"/>
      <c r="W86" s="202">
        <v>0</v>
      </c>
      <c r="X86" s="202">
        <v>0</v>
      </c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1"/>
      <c r="AP86" s="202"/>
      <c r="AQ86" s="202"/>
      <c r="AR86" s="202"/>
      <c r="AS86" s="202"/>
      <c r="AT86" s="202"/>
      <c r="AU86" s="202"/>
      <c r="AV86" s="202"/>
      <c r="AW86" s="201">
        <v>0</v>
      </c>
      <c r="AX86" s="201">
        <v>0</v>
      </c>
      <c r="AY86" s="201">
        <v>0</v>
      </c>
      <c r="AZ86" s="201">
        <v>0</v>
      </c>
      <c r="BA86" s="201">
        <v>0</v>
      </c>
      <c r="BB86" s="201">
        <v>0</v>
      </c>
      <c r="BC86" s="201">
        <v>0</v>
      </c>
      <c r="BD86" s="201">
        <v>0</v>
      </c>
      <c r="BE86" s="201">
        <v>0</v>
      </c>
      <c r="BF86" s="202">
        <f t="shared" si="27"/>
        <v>0</v>
      </c>
    </row>
    <row r="87" spans="1:58" ht="19.5" customHeight="1">
      <c r="A87" s="303"/>
      <c r="B87" s="204" t="s">
        <v>128</v>
      </c>
      <c r="C87" s="226" t="str">
        <f aca="true" t="shared" si="28" ref="C87:C92">C25</f>
        <v>Биология</v>
      </c>
      <c r="D87" s="201" t="s">
        <v>120</v>
      </c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>
        <v>0</v>
      </c>
      <c r="X87" s="201">
        <v>0</v>
      </c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2"/>
      <c r="AV87" s="201"/>
      <c r="AW87" s="201">
        <v>0</v>
      </c>
      <c r="AX87" s="201">
        <v>0</v>
      </c>
      <c r="AY87" s="201">
        <v>0</v>
      </c>
      <c r="AZ87" s="201">
        <v>0</v>
      </c>
      <c r="BA87" s="201">
        <v>0</v>
      </c>
      <c r="BB87" s="201">
        <v>0</v>
      </c>
      <c r="BC87" s="201">
        <v>0</v>
      </c>
      <c r="BD87" s="201">
        <v>0</v>
      </c>
      <c r="BE87" s="201">
        <v>0</v>
      </c>
      <c r="BF87" s="202">
        <f t="shared" si="27"/>
        <v>0</v>
      </c>
    </row>
    <row r="88" spans="1:58" s="212" customFormat="1" ht="19.5" customHeight="1">
      <c r="A88" s="303"/>
      <c r="B88" s="232"/>
      <c r="C88" s="226">
        <f t="shared" si="28"/>
        <v>0</v>
      </c>
      <c r="D88" s="202" t="s">
        <v>121</v>
      </c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1"/>
      <c r="T88" s="202"/>
      <c r="U88" s="202"/>
      <c r="V88" s="201"/>
      <c r="W88" s="202">
        <v>0</v>
      </c>
      <c r="X88" s="202">
        <v>0</v>
      </c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1"/>
      <c r="AP88" s="202"/>
      <c r="AQ88" s="202"/>
      <c r="AR88" s="202"/>
      <c r="AS88" s="202"/>
      <c r="AT88" s="202"/>
      <c r="AU88" s="202"/>
      <c r="AV88" s="202"/>
      <c r="AW88" s="201">
        <v>0</v>
      </c>
      <c r="AX88" s="201">
        <v>0</v>
      </c>
      <c r="AY88" s="201">
        <v>0</v>
      </c>
      <c r="AZ88" s="201">
        <v>0</v>
      </c>
      <c r="BA88" s="201">
        <v>0</v>
      </c>
      <c r="BB88" s="201">
        <v>0</v>
      </c>
      <c r="BC88" s="201">
        <v>0</v>
      </c>
      <c r="BD88" s="201">
        <v>0</v>
      </c>
      <c r="BE88" s="201">
        <v>0</v>
      </c>
      <c r="BF88" s="202">
        <f t="shared" si="27"/>
        <v>0</v>
      </c>
    </row>
    <row r="89" spans="1:58" ht="19.5" customHeight="1">
      <c r="A89" s="303"/>
      <c r="B89" s="204" t="s">
        <v>129</v>
      </c>
      <c r="C89" s="226" t="str">
        <f t="shared" si="28"/>
        <v>Физическая культура</v>
      </c>
      <c r="D89" s="201" t="s">
        <v>120</v>
      </c>
      <c r="E89" s="201">
        <v>3</v>
      </c>
      <c r="F89" s="201">
        <v>3</v>
      </c>
      <c r="G89" s="201">
        <v>3</v>
      </c>
      <c r="H89" s="201">
        <v>4</v>
      </c>
      <c r="I89" s="201">
        <v>3</v>
      </c>
      <c r="J89" s="201">
        <v>4</v>
      </c>
      <c r="K89" s="201">
        <v>3</v>
      </c>
      <c r="L89" s="201">
        <v>4</v>
      </c>
      <c r="M89" s="201">
        <v>3</v>
      </c>
      <c r="N89" s="201">
        <v>4</v>
      </c>
      <c r="O89" s="201">
        <v>3</v>
      </c>
      <c r="P89" s="201">
        <v>4</v>
      </c>
      <c r="Q89" s="201">
        <v>3</v>
      </c>
      <c r="R89" s="201">
        <v>4</v>
      </c>
      <c r="S89" s="201"/>
      <c r="T89" s="201"/>
      <c r="U89" s="201"/>
      <c r="V89" s="201"/>
      <c r="W89" s="201">
        <v>0</v>
      </c>
      <c r="X89" s="201">
        <v>0</v>
      </c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2"/>
      <c r="AV89" s="201"/>
      <c r="AW89" s="201">
        <v>0</v>
      </c>
      <c r="AX89" s="201">
        <v>0</v>
      </c>
      <c r="AY89" s="201">
        <v>0</v>
      </c>
      <c r="AZ89" s="201">
        <v>0</v>
      </c>
      <c r="BA89" s="201">
        <v>0</v>
      </c>
      <c r="BB89" s="201">
        <v>0</v>
      </c>
      <c r="BC89" s="201">
        <v>0</v>
      </c>
      <c r="BD89" s="201">
        <v>0</v>
      </c>
      <c r="BE89" s="201">
        <v>0</v>
      </c>
      <c r="BF89" s="202">
        <f t="shared" si="26"/>
        <v>48</v>
      </c>
    </row>
    <row r="90" spans="1:58" s="212" customFormat="1" ht="19.5" customHeight="1">
      <c r="A90" s="303"/>
      <c r="B90" s="232"/>
      <c r="C90" s="226">
        <f t="shared" si="28"/>
        <v>0</v>
      </c>
      <c r="D90" s="202" t="s">
        <v>121</v>
      </c>
      <c r="E90" s="202">
        <v>1</v>
      </c>
      <c r="F90" s="202">
        <v>1</v>
      </c>
      <c r="G90" s="202">
        <v>2</v>
      </c>
      <c r="H90" s="202">
        <v>1</v>
      </c>
      <c r="I90" s="202">
        <v>2</v>
      </c>
      <c r="J90" s="202">
        <v>1</v>
      </c>
      <c r="K90" s="202">
        <v>2</v>
      </c>
      <c r="L90" s="202">
        <v>2</v>
      </c>
      <c r="M90" s="202">
        <v>2</v>
      </c>
      <c r="N90" s="202">
        <v>2</v>
      </c>
      <c r="O90" s="202">
        <v>2</v>
      </c>
      <c r="P90" s="202">
        <v>2</v>
      </c>
      <c r="Q90" s="202">
        <v>2</v>
      </c>
      <c r="R90" s="202">
        <v>2</v>
      </c>
      <c r="S90" s="201"/>
      <c r="T90" s="202"/>
      <c r="U90" s="202"/>
      <c r="V90" s="201"/>
      <c r="W90" s="202">
        <v>0</v>
      </c>
      <c r="X90" s="202">
        <v>0</v>
      </c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1"/>
      <c r="AP90" s="202"/>
      <c r="AQ90" s="202"/>
      <c r="AR90" s="202"/>
      <c r="AS90" s="202"/>
      <c r="AT90" s="202"/>
      <c r="AU90" s="202"/>
      <c r="AV90" s="202"/>
      <c r="AW90" s="202">
        <v>0</v>
      </c>
      <c r="AX90" s="202">
        <v>0</v>
      </c>
      <c r="AY90" s="202">
        <v>0</v>
      </c>
      <c r="AZ90" s="202">
        <v>0</v>
      </c>
      <c r="BA90" s="202">
        <v>0</v>
      </c>
      <c r="BB90" s="202">
        <v>0</v>
      </c>
      <c r="BC90" s="202">
        <v>0</v>
      </c>
      <c r="BD90" s="202">
        <v>0</v>
      </c>
      <c r="BE90" s="202">
        <v>0</v>
      </c>
      <c r="BF90" s="202">
        <f t="shared" si="26"/>
        <v>24</v>
      </c>
    </row>
    <row r="91" spans="1:58" ht="19.5" customHeight="1">
      <c r="A91" s="303"/>
      <c r="B91" s="204" t="s">
        <v>21</v>
      </c>
      <c r="C91" s="226" t="str">
        <f t="shared" si="28"/>
        <v>ОБЖ</v>
      </c>
      <c r="D91" s="201" t="s">
        <v>120</v>
      </c>
      <c r="E91" s="201">
        <v>2</v>
      </c>
      <c r="F91" s="201">
        <v>2</v>
      </c>
      <c r="G91" s="201">
        <v>2</v>
      </c>
      <c r="H91" s="201">
        <v>2</v>
      </c>
      <c r="I91" s="201">
        <v>2</v>
      </c>
      <c r="J91" s="201">
        <v>2</v>
      </c>
      <c r="K91" s="201">
        <v>2</v>
      </c>
      <c r="L91" s="201">
        <v>2</v>
      </c>
      <c r="M91" s="201">
        <v>2</v>
      </c>
      <c r="N91" s="201">
        <v>2</v>
      </c>
      <c r="O91" s="201">
        <v>2</v>
      </c>
      <c r="P91" s="201">
        <v>2</v>
      </c>
      <c r="Q91" s="201">
        <v>2</v>
      </c>
      <c r="R91" s="201">
        <v>2</v>
      </c>
      <c r="S91" s="201"/>
      <c r="T91" s="201"/>
      <c r="U91" s="201"/>
      <c r="V91" s="201"/>
      <c r="W91" s="201">
        <v>0</v>
      </c>
      <c r="X91" s="201">
        <v>0</v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2"/>
      <c r="AV91" s="201"/>
      <c r="AW91" s="201">
        <v>0</v>
      </c>
      <c r="AX91" s="201">
        <v>0</v>
      </c>
      <c r="AY91" s="201">
        <v>0</v>
      </c>
      <c r="AZ91" s="201">
        <v>0</v>
      </c>
      <c r="BA91" s="201">
        <v>0</v>
      </c>
      <c r="BB91" s="201">
        <v>0</v>
      </c>
      <c r="BC91" s="201">
        <v>0</v>
      </c>
      <c r="BD91" s="201">
        <v>0</v>
      </c>
      <c r="BE91" s="201">
        <v>0</v>
      </c>
      <c r="BF91" s="202">
        <f t="shared" si="26"/>
        <v>28</v>
      </c>
    </row>
    <row r="92" spans="1:58" s="212" customFormat="1" ht="19.5" customHeight="1">
      <c r="A92" s="303"/>
      <c r="B92" s="232"/>
      <c r="C92" s="226" t="str">
        <f t="shared" si="28"/>
        <v>Основы безопасности жизнедеятельности</v>
      </c>
      <c r="D92" s="202" t="s">
        <v>121</v>
      </c>
      <c r="E92" s="202">
        <v>1</v>
      </c>
      <c r="F92" s="202">
        <v>1</v>
      </c>
      <c r="G92" s="202">
        <v>1</v>
      </c>
      <c r="H92" s="202">
        <v>1</v>
      </c>
      <c r="I92" s="202">
        <v>1</v>
      </c>
      <c r="J92" s="202">
        <v>1</v>
      </c>
      <c r="K92" s="202">
        <v>2</v>
      </c>
      <c r="L92" s="202">
        <v>2</v>
      </c>
      <c r="M92" s="202">
        <v>1</v>
      </c>
      <c r="N92" s="202">
        <v>1</v>
      </c>
      <c r="O92" s="202">
        <v>1</v>
      </c>
      <c r="P92" s="202">
        <v>1</v>
      </c>
      <c r="Q92" s="202">
        <v>1</v>
      </c>
      <c r="R92" s="202">
        <v>1</v>
      </c>
      <c r="S92" s="201"/>
      <c r="T92" s="202"/>
      <c r="U92" s="202"/>
      <c r="V92" s="201"/>
      <c r="W92" s="202">
        <v>0</v>
      </c>
      <c r="X92" s="202">
        <v>0</v>
      </c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1"/>
      <c r="AP92" s="202"/>
      <c r="AQ92" s="202"/>
      <c r="AR92" s="202"/>
      <c r="AS92" s="202"/>
      <c r="AT92" s="202"/>
      <c r="AU92" s="202"/>
      <c r="AV92" s="202"/>
      <c r="AW92" s="202">
        <v>0</v>
      </c>
      <c r="AX92" s="202">
        <v>0</v>
      </c>
      <c r="AY92" s="202">
        <v>0</v>
      </c>
      <c r="AZ92" s="202">
        <v>0</v>
      </c>
      <c r="BA92" s="202">
        <v>0</v>
      </c>
      <c r="BB92" s="202">
        <v>0</v>
      </c>
      <c r="BC92" s="202">
        <v>0</v>
      </c>
      <c r="BD92" s="202">
        <v>0</v>
      </c>
      <c r="BE92" s="202">
        <v>0</v>
      </c>
      <c r="BF92" s="202">
        <f t="shared" si="26"/>
        <v>16</v>
      </c>
    </row>
    <row r="93" spans="1:58" ht="24.75" customHeight="1">
      <c r="A93" s="303"/>
      <c r="B93" s="233" t="s">
        <v>22</v>
      </c>
      <c r="C93" s="233" t="s">
        <v>23</v>
      </c>
      <c r="D93" s="201" t="s">
        <v>120</v>
      </c>
      <c r="E93" s="201">
        <f>E95+E97+E101+E99</f>
        <v>14</v>
      </c>
      <c r="F93" s="201">
        <f aca="true" t="shared" si="29" ref="F93:BE93">F95+F97+F101+F99</f>
        <v>14</v>
      </c>
      <c r="G93" s="201">
        <f t="shared" si="29"/>
        <v>14</v>
      </c>
      <c r="H93" s="201">
        <f t="shared" si="29"/>
        <v>14</v>
      </c>
      <c r="I93" s="201">
        <f t="shared" si="29"/>
        <v>14</v>
      </c>
      <c r="J93" s="201">
        <f t="shared" si="29"/>
        <v>14</v>
      </c>
      <c r="K93" s="201">
        <f t="shared" si="29"/>
        <v>14</v>
      </c>
      <c r="L93" s="201">
        <f t="shared" si="29"/>
        <v>14</v>
      </c>
      <c r="M93" s="201">
        <f t="shared" si="29"/>
        <v>15</v>
      </c>
      <c r="N93" s="201">
        <f t="shared" si="29"/>
        <v>14</v>
      </c>
      <c r="O93" s="201">
        <f t="shared" si="29"/>
        <v>15</v>
      </c>
      <c r="P93" s="201">
        <f t="shared" si="29"/>
        <v>14</v>
      </c>
      <c r="Q93" s="201">
        <f t="shared" si="29"/>
        <v>14</v>
      </c>
      <c r="R93" s="201">
        <f t="shared" si="29"/>
        <v>14</v>
      </c>
      <c r="S93" s="201">
        <f t="shared" si="29"/>
        <v>0</v>
      </c>
      <c r="T93" s="201">
        <f t="shared" si="29"/>
        <v>0</v>
      </c>
      <c r="U93" s="201">
        <f t="shared" si="29"/>
        <v>0</v>
      </c>
      <c r="V93" s="201"/>
      <c r="W93" s="201">
        <f t="shared" si="29"/>
        <v>0</v>
      </c>
      <c r="X93" s="201">
        <f t="shared" si="29"/>
        <v>0</v>
      </c>
      <c r="Y93" s="201">
        <f t="shared" si="29"/>
        <v>14</v>
      </c>
      <c r="Z93" s="201">
        <f t="shared" si="29"/>
        <v>15</v>
      </c>
      <c r="AA93" s="201">
        <f t="shared" si="29"/>
        <v>14</v>
      </c>
      <c r="AB93" s="201">
        <f t="shared" si="29"/>
        <v>15</v>
      </c>
      <c r="AC93" s="201">
        <f t="shared" si="29"/>
        <v>14</v>
      </c>
      <c r="AD93" s="201">
        <f t="shared" si="29"/>
        <v>15</v>
      </c>
      <c r="AE93" s="201">
        <f t="shared" si="29"/>
        <v>14</v>
      </c>
      <c r="AF93" s="201">
        <f t="shared" si="29"/>
        <v>15</v>
      </c>
      <c r="AG93" s="201">
        <f t="shared" si="29"/>
        <v>14</v>
      </c>
      <c r="AH93" s="201">
        <f t="shared" si="29"/>
        <v>16</v>
      </c>
      <c r="AI93" s="201">
        <f t="shared" si="29"/>
        <v>15</v>
      </c>
      <c r="AJ93" s="201">
        <f t="shared" si="29"/>
        <v>16</v>
      </c>
      <c r="AK93" s="201">
        <f t="shared" si="29"/>
        <v>15</v>
      </c>
      <c r="AL93" s="201">
        <f t="shared" si="29"/>
        <v>16</v>
      </c>
      <c r="AM93" s="201">
        <f t="shared" si="29"/>
        <v>16</v>
      </c>
      <c r="AN93" s="201">
        <f t="shared" si="29"/>
        <v>0</v>
      </c>
      <c r="AO93" s="201">
        <f>AO95+AO97+AO101+AO99</f>
        <v>0</v>
      </c>
      <c r="AP93" s="201">
        <f t="shared" si="29"/>
        <v>0</v>
      </c>
      <c r="AQ93" s="201">
        <f t="shared" si="29"/>
        <v>0</v>
      </c>
      <c r="AR93" s="201">
        <f t="shared" si="29"/>
        <v>0</v>
      </c>
      <c r="AS93" s="201">
        <f t="shared" si="29"/>
        <v>0</v>
      </c>
      <c r="AT93" s="201">
        <f t="shared" si="29"/>
        <v>0</v>
      </c>
      <c r="AU93" s="202"/>
      <c r="AV93" s="201">
        <f t="shared" si="29"/>
        <v>0</v>
      </c>
      <c r="AW93" s="201">
        <f t="shared" si="29"/>
        <v>0</v>
      </c>
      <c r="AX93" s="201">
        <f t="shared" si="29"/>
        <v>0</v>
      </c>
      <c r="AY93" s="201">
        <f t="shared" si="29"/>
        <v>0</v>
      </c>
      <c r="AZ93" s="201">
        <f t="shared" si="29"/>
        <v>0</v>
      </c>
      <c r="BA93" s="201">
        <f t="shared" si="29"/>
        <v>0</v>
      </c>
      <c r="BB93" s="201">
        <f t="shared" si="29"/>
        <v>0</v>
      </c>
      <c r="BC93" s="201">
        <f t="shared" si="29"/>
        <v>0</v>
      </c>
      <c r="BD93" s="201">
        <f t="shared" si="29"/>
        <v>0</v>
      </c>
      <c r="BE93" s="201">
        <f t="shared" si="29"/>
        <v>0</v>
      </c>
      <c r="BF93" s="202">
        <f>BF95+BF97+BF101+BF99</f>
        <v>422</v>
      </c>
    </row>
    <row r="94" spans="1:58" s="216" customFormat="1" ht="17.25" customHeight="1">
      <c r="A94" s="303"/>
      <c r="B94" s="243"/>
      <c r="C94" s="243"/>
      <c r="D94" s="215" t="s">
        <v>121</v>
      </c>
      <c r="E94" s="215">
        <f aca="true" t="shared" si="30" ref="E94:BE94">E96+E98+E102+E100</f>
        <v>8</v>
      </c>
      <c r="F94" s="215">
        <f t="shared" si="30"/>
        <v>7</v>
      </c>
      <c r="G94" s="215">
        <f t="shared" si="30"/>
        <v>8</v>
      </c>
      <c r="H94" s="215">
        <f t="shared" si="30"/>
        <v>7</v>
      </c>
      <c r="I94" s="215">
        <f t="shared" si="30"/>
        <v>8</v>
      </c>
      <c r="J94" s="215">
        <f t="shared" si="30"/>
        <v>7</v>
      </c>
      <c r="K94" s="215">
        <f t="shared" si="30"/>
        <v>8</v>
      </c>
      <c r="L94" s="215">
        <f t="shared" si="30"/>
        <v>7</v>
      </c>
      <c r="M94" s="215">
        <f t="shared" si="30"/>
        <v>8</v>
      </c>
      <c r="N94" s="215">
        <f t="shared" si="30"/>
        <v>7</v>
      </c>
      <c r="O94" s="215">
        <f t="shared" si="30"/>
        <v>8</v>
      </c>
      <c r="P94" s="215">
        <f t="shared" si="30"/>
        <v>7</v>
      </c>
      <c r="Q94" s="215">
        <f t="shared" si="30"/>
        <v>8</v>
      </c>
      <c r="R94" s="215">
        <f t="shared" si="30"/>
        <v>7</v>
      </c>
      <c r="S94" s="215">
        <f t="shared" si="30"/>
        <v>0</v>
      </c>
      <c r="T94" s="215">
        <f t="shared" si="30"/>
        <v>0</v>
      </c>
      <c r="U94" s="215">
        <f t="shared" si="30"/>
        <v>0</v>
      </c>
      <c r="V94" s="201"/>
      <c r="W94" s="215">
        <f t="shared" si="30"/>
        <v>0</v>
      </c>
      <c r="X94" s="215">
        <f t="shared" si="30"/>
        <v>0</v>
      </c>
      <c r="Y94" s="215">
        <f t="shared" si="30"/>
        <v>7</v>
      </c>
      <c r="Z94" s="215">
        <f t="shared" si="30"/>
        <v>7</v>
      </c>
      <c r="AA94" s="215">
        <f t="shared" si="30"/>
        <v>7</v>
      </c>
      <c r="AB94" s="215">
        <f t="shared" si="30"/>
        <v>7</v>
      </c>
      <c r="AC94" s="215">
        <f t="shared" si="30"/>
        <v>7</v>
      </c>
      <c r="AD94" s="215">
        <f t="shared" si="30"/>
        <v>8</v>
      </c>
      <c r="AE94" s="215">
        <f t="shared" si="30"/>
        <v>7</v>
      </c>
      <c r="AF94" s="215">
        <f t="shared" si="30"/>
        <v>7</v>
      </c>
      <c r="AG94" s="215">
        <f t="shared" si="30"/>
        <v>7</v>
      </c>
      <c r="AH94" s="215">
        <f t="shared" si="30"/>
        <v>7</v>
      </c>
      <c r="AI94" s="215">
        <f t="shared" si="30"/>
        <v>7</v>
      </c>
      <c r="AJ94" s="215">
        <f t="shared" si="30"/>
        <v>7</v>
      </c>
      <c r="AK94" s="215">
        <f t="shared" si="30"/>
        <v>7</v>
      </c>
      <c r="AL94" s="215">
        <f t="shared" si="30"/>
        <v>7</v>
      </c>
      <c r="AM94" s="215">
        <f t="shared" si="30"/>
        <v>7</v>
      </c>
      <c r="AN94" s="215">
        <f t="shared" si="30"/>
        <v>0</v>
      </c>
      <c r="AO94" s="215">
        <f>AO96+AO98+AO102+AO100</f>
        <v>0</v>
      </c>
      <c r="AP94" s="215">
        <f t="shared" si="30"/>
        <v>0</v>
      </c>
      <c r="AQ94" s="215">
        <f t="shared" si="30"/>
        <v>0</v>
      </c>
      <c r="AR94" s="215">
        <f t="shared" si="30"/>
        <v>0</v>
      </c>
      <c r="AS94" s="215">
        <f t="shared" si="30"/>
        <v>0</v>
      </c>
      <c r="AT94" s="215">
        <f t="shared" si="30"/>
        <v>0</v>
      </c>
      <c r="AU94" s="202"/>
      <c r="AV94" s="215">
        <f t="shared" si="30"/>
        <v>0</v>
      </c>
      <c r="AW94" s="215">
        <f t="shared" si="30"/>
        <v>0</v>
      </c>
      <c r="AX94" s="215">
        <f t="shared" si="30"/>
        <v>0</v>
      </c>
      <c r="AY94" s="215">
        <f t="shared" si="30"/>
        <v>0</v>
      </c>
      <c r="AZ94" s="215">
        <f t="shared" si="30"/>
        <v>0</v>
      </c>
      <c r="BA94" s="215">
        <f t="shared" si="30"/>
        <v>0</v>
      </c>
      <c r="BB94" s="215">
        <f t="shared" si="30"/>
        <v>0</v>
      </c>
      <c r="BC94" s="215">
        <f t="shared" si="30"/>
        <v>0</v>
      </c>
      <c r="BD94" s="215">
        <f t="shared" si="30"/>
        <v>0</v>
      </c>
      <c r="BE94" s="215">
        <f t="shared" si="30"/>
        <v>0</v>
      </c>
      <c r="BF94" s="215">
        <f>BF96+BF98+BF102+BF100</f>
        <v>211</v>
      </c>
    </row>
    <row r="95" spans="1:58" ht="19.5" customHeight="1">
      <c r="A95" s="303"/>
      <c r="B95" s="206" t="s">
        <v>213</v>
      </c>
      <c r="C95" s="206" t="s">
        <v>25</v>
      </c>
      <c r="D95" s="201" t="s">
        <v>120</v>
      </c>
      <c r="E95" s="201">
        <v>5</v>
      </c>
      <c r="F95" s="201">
        <v>5</v>
      </c>
      <c r="G95" s="201">
        <v>5</v>
      </c>
      <c r="H95" s="201">
        <v>5</v>
      </c>
      <c r="I95" s="201">
        <v>5</v>
      </c>
      <c r="J95" s="201">
        <v>5</v>
      </c>
      <c r="K95" s="201">
        <v>5</v>
      </c>
      <c r="L95" s="201">
        <v>5</v>
      </c>
      <c r="M95" s="201">
        <v>5</v>
      </c>
      <c r="N95" s="201">
        <v>5</v>
      </c>
      <c r="O95" s="201">
        <v>5</v>
      </c>
      <c r="P95" s="201">
        <v>5</v>
      </c>
      <c r="Q95" s="201">
        <v>5</v>
      </c>
      <c r="R95" s="201">
        <v>5</v>
      </c>
      <c r="S95" s="201"/>
      <c r="T95" s="201"/>
      <c r="U95" s="201"/>
      <c r="V95" s="201"/>
      <c r="W95" s="201">
        <v>0</v>
      </c>
      <c r="X95" s="201">
        <v>0</v>
      </c>
      <c r="Y95" s="201">
        <v>6</v>
      </c>
      <c r="Z95" s="201">
        <v>6</v>
      </c>
      <c r="AA95" s="201">
        <v>6</v>
      </c>
      <c r="AB95" s="201">
        <v>6</v>
      </c>
      <c r="AC95" s="201">
        <v>6</v>
      </c>
      <c r="AD95" s="201">
        <v>6</v>
      </c>
      <c r="AE95" s="201">
        <v>6</v>
      </c>
      <c r="AF95" s="201">
        <v>6</v>
      </c>
      <c r="AG95" s="201">
        <v>6</v>
      </c>
      <c r="AH95" s="201">
        <v>7</v>
      </c>
      <c r="AI95" s="201">
        <v>7</v>
      </c>
      <c r="AJ95" s="201">
        <v>7</v>
      </c>
      <c r="AK95" s="201">
        <v>7</v>
      </c>
      <c r="AL95" s="201">
        <v>7</v>
      </c>
      <c r="AM95" s="201">
        <v>7</v>
      </c>
      <c r="AN95" s="201"/>
      <c r="AO95" s="201"/>
      <c r="AP95" s="201"/>
      <c r="AQ95" s="201"/>
      <c r="AR95" s="201"/>
      <c r="AS95" s="201"/>
      <c r="AT95" s="201"/>
      <c r="AU95" s="202"/>
      <c r="AV95" s="201"/>
      <c r="AW95" s="201">
        <v>0</v>
      </c>
      <c r="AX95" s="201">
        <v>0</v>
      </c>
      <c r="AY95" s="201">
        <v>0</v>
      </c>
      <c r="AZ95" s="201">
        <v>0</v>
      </c>
      <c r="BA95" s="201">
        <v>0</v>
      </c>
      <c r="BB95" s="201">
        <v>0</v>
      </c>
      <c r="BC95" s="201">
        <v>0</v>
      </c>
      <c r="BD95" s="201">
        <v>0</v>
      </c>
      <c r="BE95" s="201">
        <v>0</v>
      </c>
      <c r="BF95" s="202">
        <f aca="true" t="shared" si="31" ref="BF95:BF102">SUM(E95:BE95)</f>
        <v>166</v>
      </c>
    </row>
    <row r="96" spans="1:60" s="216" customFormat="1" ht="19.5" customHeight="1">
      <c r="A96" s="303"/>
      <c r="B96" s="206"/>
      <c r="C96" s="206"/>
      <c r="D96" s="215" t="s">
        <v>121</v>
      </c>
      <c r="E96" s="215">
        <v>3</v>
      </c>
      <c r="F96" s="215">
        <v>3</v>
      </c>
      <c r="G96" s="215">
        <v>3</v>
      </c>
      <c r="H96" s="215">
        <v>3</v>
      </c>
      <c r="I96" s="215">
        <v>3</v>
      </c>
      <c r="J96" s="215">
        <v>3</v>
      </c>
      <c r="K96" s="215">
        <v>3</v>
      </c>
      <c r="L96" s="215">
        <v>3</v>
      </c>
      <c r="M96" s="215">
        <v>3</v>
      </c>
      <c r="N96" s="215">
        <v>3</v>
      </c>
      <c r="O96" s="215">
        <v>3</v>
      </c>
      <c r="P96" s="215">
        <v>3</v>
      </c>
      <c r="Q96" s="215">
        <v>3</v>
      </c>
      <c r="R96" s="215">
        <v>3</v>
      </c>
      <c r="S96" s="201"/>
      <c r="T96" s="215"/>
      <c r="U96" s="215"/>
      <c r="V96" s="201"/>
      <c r="W96" s="201">
        <v>0</v>
      </c>
      <c r="X96" s="201">
        <v>0</v>
      </c>
      <c r="Y96" s="215">
        <v>3</v>
      </c>
      <c r="Z96" s="215">
        <v>3</v>
      </c>
      <c r="AA96" s="215">
        <v>3</v>
      </c>
      <c r="AB96" s="215">
        <v>3</v>
      </c>
      <c r="AC96" s="215">
        <v>3</v>
      </c>
      <c r="AD96" s="215">
        <v>3</v>
      </c>
      <c r="AE96" s="215">
        <v>3</v>
      </c>
      <c r="AF96" s="215">
        <v>3</v>
      </c>
      <c r="AG96" s="215">
        <v>3</v>
      </c>
      <c r="AH96" s="215">
        <v>3</v>
      </c>
      <c r="AI96" s="215">
        <v>3</v>
      </c>
      <c r="AJ96" s="215">
        <v>3</v>
      </c>
      <c r="AK96" s="215">
        <v>3</v>
      </c>
      <c r="AL96" s="215">
        <v>3</v>
      </c>
      <c r="AM96" s="215">
        <v>3</v>
      </c>
      <c r="AN96" s="215"/>
      <c r="AO96" s="201"/>
      <c r="AP96" s="215"/>
      <c r="AQ96" s="215"/>
      <c r="AR96" s="215"/>
      <c r="AS96" s="215"/>
      <c r="AT96" s="215"/>
      <c r="AU96" s="202"/>
      <c r="AV96" s="215"/>
      <c r="AW96" s="201">
        <v>0</v>
      </c>
      <c r="AX96" s="201">
        <v>0</v>
      </c>
      <c r="AY96" s="201">
        <v>0</v>
      </c>
      <c r="AZ96" s="201">
        <v>0</v>
      </c>
      <c r="BA96" s="201">
        <v>0</v>
      </c>
      <c r="BB96" s="201">
        <v>0</v>
      </c>
      <c r="BC96" s="201">
        <v>0</v>
      </c>
      <c r="BD96" s="201">
        <v>0</v>
      </c>
      <c r="BE96" s="201">
        <v>0</v>
      </c>
      <c r="BF96" s="215">
        <f t="shared" si="31"/>
        <v>87</v>
      </c>
      <c r="BG96" s="217" t="s">
        <v>256</v>
      </c>
      <c r="BH96" s="199"/>
    </row>
    <row r="97" spans="1:58" ht="19.5" customHeight="1">
      <c r="A97" s="303"/>
      <c r="B97" s="206" t="s">
        <v>215</v>
      </c>
      <c r="C97" s="206" t="s">
        <v>28</v>
      </c>
      <c r="D97" s="201" t="s">
        <v>120</v>
      </c>
      <c r="E97" s="201">
        <v>2</v>
      </c>
      <c r="F97" s="201">
        <v>2</v>
      </c>
      <c r="G97" s="201">
        <v>2</v>
      </c>
      <c r="H97" s="201">
        <v>2</v>
      </c>
      <c r="I97" s="201">
        <v>2</v>
      </c>
      <c r="J97" s="201">
        <v>2</v>
      </c>
      <c r="K97" s="201">
        <v>2</v>
      </c>
      <c r="L97" s="201">
        <v>2</v>
      </c>
      <c r="M97" s="201">
        <v>2</v>
      </c>
      <c r="N97" s="201">
        <v>2</v>
      </c>
      <c r="O97" s="201">
        <v>2</v>
      </c>
      <c r="P97" s="201">
        <v>2</v>
      </c>
      <c r="Q97" s="201">
        <v>2</v>
      </c>
      <c r="R97" s="201">
        <v>2</v>
      </c>
      <c r="S97" s="201"/>
      <c r="T97" s="201"/>
      <c r="U97" s="201"/>
      <c r="V97" s="201"/>
      <c r="W97" s="201">
        <v>0</v>
      </c>
      <c r="X97" s="201">
        <v>0</v>
      </c>
      <c r="Y97" s="201">
        <v>2</v>
      </c>
      <c r="Z97" s="201">
        <v>2</v>
      </c>
      <c r="AA97" s="201">
        <v>2</v>
      </c>
      <c r="AB97" s="201">
        <v>2</v>
      </c>
      <c r="AC97" s="201">
        <v>2</v>
      </c>
      <c r="AD97" s="201">
        <v>2</v>
      </c>
      <c r="AE97" s="201">
        <v>2</v>
      </c>
      <c r="AF97" s="201">
        <v>2</v>
      </c>
      <c r="AG97" s="201">
        <v>2</v>
      </c>
      <c r="AH97" s="201">
        <v>2</v>
      </c>
      <c r="AI97" s="201">
        <v>2</v>
      </c>
      <c r="AJ97" s="201">
        <v>2</v>
      </c>
      <c r="AK97" s="201">
        <v>2</v>
      </c>
      <c r="AL97" s="201">
        <v>3</v>
      </c>
      <c r="AM97" s="201">
        <v>3</v>
      </c>
      <c r="AN97" s="201"/>
      <c r="AO97" s="201"/>
      <c r="AP97" s="201"/>
      <c r="AQ97" s="201"/>
      <c r="AR97" s="201"/>
      <c r="AS97" s="201"/>
      <c r="AT97" s="201"/>
      <c r="AU97" s="202"/>
      <c r="AV97" s="201"/>
      <c r="AW97" s="201">
        <v>0</v>
      </c>
      <c r="AX97" s="201">
        <v>0</v>
      </c>
      <c r="AY97" s="201">
        <v>0</v>
      </c>
      <c r="AZ97" s="201">
        <v>0</v>
      </c>
      <c r="BA97" s="201">
        <v>0</v>
      </c>
      <c r="BB97" s="201">
        <v>0</v>
      </c>
      <c r="BC97" s="201">
        <v>0</v>
      </c>
      <c r="BD97" s="201">
        <v>0</v>
      </c>
      <c r="BE97" s="201">
        <v>0</v>
      </c>
      <c r="BF97" s="202">
        <f t="shared" si="31"/>
        <v>60</v>
      </c>
    </row>
    <row r="98" spans="1:58" s="216" customFormat="1" ht="19.5" customHeight="1">
      <c r="A98" s="303"/>
      <c r="B98" s="206"/>
      <c r="C98" s="214"/>
      <c r="D98" s="215" t="s">
        <v>121</v>
      </c>
      <c r="E98" s="215">
        <v>1</v>
      </c>
      <c r="F98" s="215">
        <v>1</v>
      </c>
      <c r="G98" s="215">
        <v>1</v>
      </c>
      <c r="H98" s="215">
        <v>1</v>
      </c>
      <c r="I98" s="215">
        <v>1</v>
      </c>
      <c r="J98" s="215">
        <v>1</v>
      </c>
      <c r="K98" s="215">
        <v>1</v>
      </c>
      <c r="L98" s="215">
        <v>1</v>
      </c>
      <c r="M98" s="215">
        <v>1</v>
      </c>
      <c r="N98" s="215">
        <v>1</v>
      </c>
      <c r="O98" s="215">
        <v>1</v>
      </c>
      <c r="P98" s="215">
        <v>1</v>
      </c>
      <c r="Q98" s="215">
        <v>1</v>
      </c>
      <c r="R98" s="215">
        <v>1</v>
      </c>
      <c r="S98" s="201"/>
      <c r="T98" s="215"/>
      <c r="U98" s="215"/>
      <c r="V98" s="201"/>
      <c r="W98" s="201">
        <v>0</v>
      </c>
      <c r="X98" s="201">
        <v>0</v>
      </c>
      <c r="Y98" s="215">
        <v>1</v>
      </c>
      <c r="Z98" s="215">
        <v>1</v>
      </c>
      <c r="AA98" s="215">
        <v>1</v>
      </c>
      <c r="AB98" s="215">
        <v>1</v>
      </c>
      <c r="AC98" s="215">
        <v>1</v>
      </c>
      <c r="AD98" s="215">
        <v>1</v>
      </c>
      <c r="AE98" s="215">
        <v>1</v>
      </c>
      <c r="AF98" s="215">
        <v>1</v>
      </c>
      <c r="AG98" s="215">
        <v>1</v>
      </c>
      <c r="AH98" s="215">
        <v>1</v>
      </c>
      <c r="AI98" s="215">
        <v>1</v>
      </c>
      <c r="AJ98" s="215">
        <v>1</v>
      </c>
      <c r="AK98" s="215">
        <v>1</v>
      </c>
      <c r="AL98" s="215">
        <v>1</v>
      </c>
      <c r="AM98" s="215">
        <v>1</v>
      </c>
      <c r="AN98" s="215"/>
      <c r="AO98" s="201"/>
      <c r="AP98" s="215"/>
      <c r="AQ98" s="215"/>
      <c r="AR98" s="215"/>
      <c r="AS98" s="215"/>
      <c r="AT98" s="215"/>
      <c r="AU98" s="202"/>
      <c r="AV98" s="215"/>
      <c r="AW98" s="201">
        <v>0</v>
      </c>
      <c r="AX98" s="201">
        <v>0</v>
      </c>
      <c r="AY98" s="201">
        <v>0</v>
      </c>
      <c r="AZ98" s="201">
        <v>0</v>
      </c>
      <c r="BA98" s="201">
        <v>0</v>
      </c>
      <c r="BB98" s="201">
        <v>0</v>
      </c>
      <c r="BC98" s="201">
        <v>0</v>
      </c>
      <c r="BD98" s="201">
        <v>0</v>
      </c>
      <c r="BE98" s="201">
        <v>0</v>
      </c>
      <c r="BF98" s="215">
        <f t="shared" si="31"/>
        <v>29</v>
      </c>
    </row>
    <row r="99" spans="1:58" s="216" customFormat="1" ht="19.5" customHeight="1">
      <c r="A99" s="303"/>
      <c r="B99" s="206" t="s">
        <v>214</v>
      </c>
      <c r="C99" s="206" t="s">
        <v>80</v>
      </c>
      <c r="D99" s="201" t="s">
        <v>120</v>
      </c>
      <c r="E99" s="201">
        <v>6</v>
      </c>
      <c r="F99" s="201">
        <v>6</v>
      </c>
      <c r="G99" s="201">
        <v>6</v>
      </c>
      <c r="H99" s="201">
        <v>6</v>
      </c>
      <c r="I99" s="201">
        <v>6</v>
      </c>
      <c r="J99" s="201">
        <v>6</v>
      </c>
      <c r="K99" s="201">
        <v>6</v>
      </c>
      <c r="L99" s="201">
        <v>6</v>
      </c>
      <c r="M99" s="201">
        <v>6</v>
      </c>
      <c r="N99" s="201">
        <v>6</v>
      </c>
      <c r="O99" s="201">
        <v>6</v>
      </c>
      <c r="P99" s="201">
        <v>6</v>
      </c>
      <c r="Q99" s="201">
        <v>6</v>
      </c>
      <c r="R99" s="201">
        <v>6</v>
      </c>
      <c r="S99" s="201"/>
      <c r="T99" s="201"/>
      <c r="U99" s="201"/>
      <c r="V99" s="201"/>
      <c r="W99" s="201">
        <v>0</v>
      </c>
      <c r="X99" s="201">
        <v>0</v>
      </c>
      <c r="Y99" s="201">
        <v>6</v>
      </c>
      <c r="Z99" s="201">
        <v>7</v>
      </c>
      <c r="AA99" s="201">
        <v>6</v>
      </c>
      <c r="AB99" s="201">
        <v>7</v>
      </c>
      <c r="AC99" s="201">
        <v>6</v>
      </c>
      <c r="AD99" s="201">
        <v>7</v>
      </c>
      <c r="AE99" s="201">
        <v>6</v>
      </c>
      <c r="AF99" s="201">
        <v>7</v>
      </c>
      <c r="AG99" s="201">
        <v>6</v>
      </c>
      <c r="AH99" s="201">
        <v>7</v>
      </c>
      <c r="AI99" s="201">
        <v>6</v>
      </c>
      <c r="AJ99" s="201">
        <v>7</v>
      </c>
      <c r="AK99" s="201">
        <v>6</v>
      </c>
      <c r="AL99" s="201">
        <v>6</v>
      </c>
      <c r="AM99" s="201">
        <v>6</v>
      </c>
      <c r="AN99" s="201"/>
      <c r="AO99" s="201"/>
      <c r="AP99" s="218"/>
      <c r="AQ99" s="218"/>
      <c r="AR99" s="218"/>
      <c r="AS99" s="218"/>
      <c r="AT99" s="218"/>
      <c r="AU99" s="202"/>
      <c r="AV99" s="218"/>
      <c r="AW99" s="201">
        <v>0</v>
      </c>
      <c r="AX99" s="201">
        <v>0</v>
      </c>
      <c r="AY99" s="201">
        <v>0</v>
      </c>
      <c r="AZ99" s="201">
        <v>0</v>
      </c>
      <c r="BA99" s="201">
        <v>0</v>
      </c>
      <c r="BB99" s="201">
        <v>0</v>
      </c>
      <c r="BC99" s="201">
        <v>0</v>
      </c>
      <c r="BD99" s="201">
        <v>0</v>
      </c>
      <c r="BE99" s="201">
        <v>0</v>
      </c>
      <c r="BF99" s="202">
        <f t="shared" si="31"/>
        <v>180</v>
      </c>
    </row>
    <row r="100" spans="1:58" s="216" customFormat="1" ht="19.5" customHeight="1">
      <c r="A100" s="303"/>
      <c r="B100" s="206"/>
      <c r="C100" s="206"/>
      <c r="D100" s="215" t="s">
        <v>121</v>
      </c>
      <c r="E100" s="215">
        <v>3</v>
      </c>
      <c r="F100" s="215">
        <v>3</v>
      </c>
      <c r="G100" s="215">
        <v>3</v>
      </c>
      <c r="H100" s="215">
        <v>3</v>
      </c>
      <c r="I100" s="215">
        <v>3</v>
      </c>
      <c r="J100" s="215">
        <v>3</v>
      </c>
      <c r="K100" s="215">
        <v>3</v>
      </c>
      <c r="L100" s="215">
        <v>3</v>
      </c>
      <c r="M100" s="215">
        <v>3</v>
      </c>
      <c r="N100" s="215">
        <v>3</v>
      </c>
      <c r="O100" s="215">
        <v>3</v>
      </c>
      <c r="P100" s="215">
        <v>3</v>
      </c>
      <c r="Q100" s="215">
        <v>3</v>
      </c>
      <c r="R100" s="215">
        <v>3</v>
      </c>
      <c r="S100" s="201"/>
      <c r="T100" s="215"/>
      <c r="U100" s="215"/>
      <c r="V100" s="201"/>
      <c r="W100" s="201">
        <v>0</v>
      </c>
      <c r="X100" s="201">
        <v>0</v>
      </c>
      <c r="Y100" s="215">
        <v>3</v>
      </c>
      <c r="Z100" s="215">
        <v>3</v>
      </c>
      <c r="AA100" s="215">
        <v>3</v>
      </c>
      <c r="AB100" s="215">
        <v>3</v>
      </c>
      <c r="AC100" s="215">
        <v>3</v>
      </c>
      <c r="AD100" s="215">
        <v>4</v>
      </c>
      <c r="AE100" s="215">
        <v>3</v>
      </c>
      <c r="AF100" s="215">
        <v>3</v>
      </c>
      <c r="AG100" s="215">
        <v>3</v>
      </c>
      <c r="AH100" s="215">
        <v>3</v>
      </c>
      <c r="AI100" s="215">
        <v>3</v>
      </c>
      <c r="AJ100" s="215">
        <v>3</v>
      </c>
      <c r="AK100" s="215">
        <v>3</v>
      </c>
      <c r="AL100" s="215">
        <v>3</v>
      </c>
      <c r="AM100" s="215">
        <v>3</v>
      </c>
      <c r="AN100" s="215"/>
      <c r="AO100" s="201"/>
      <c r="AP100" s="215"/>
      <c r="AQ100" s="215"/>
      <c r="AR100" s="215"/>
      <c r="AS100" s="215"/>
      <c r="AT100" s="215"/>
      <c r="AU100" s="202"/>
      <c r="AV100" s="215"/>
      <c r="AW100" s="201">
        <v>0</v>
      </c>
      <c r="AX100" s="201">
        <v>0</v>
      </c>
      <c r="AY100" s="201">
        <v>0</v>
      </c>
      <c r="AZ100" s="201">
        <v>0</v>
      </c>
      <c r="BA100" s="201">
        <v>0</v>
      </c>
      <c r="BB100" s="201">
        <v>0</v>
      </c>
      <c r="BC100" s="201">
        <v>0</v>
      </c>
      <c r="BD100" s="201">
        <v>0</v>
      </c>
      <c r="BE100" s="201">
        <v>0</v>
      </c>
      <c r="BF100" s="215">
        <f t="shared" si="31"/>
        <v>88</v>
      </c>
    </row>
    <row r="101" spans="1:58" ht="19.5" customHeight="1">
      <c r="A101" s="303"/>
      <c r="B101" s="206" t="s">
        <v>21</v>
      </c>
      <c r="C101" s="208" t="s">
        <v>191</v>
      </c>
      <c r="D101" s="201" t="s">
        <v>120</v>
      </c>
      <c r="E101" s="201">
        <v>1</v>
      </c>
      <c r="F101" s="201">
        <v>1</v>
      </c>
      <c r="G101" s="201">
        <v>1</v>
      </c>
      <c r="H101" s="201">
        <v>1</v>
      </c>
      <c r="I101" s="201">
        <v>1</v>
      </c>
      <c r="J101" s="201">
        <v>1</v>
      </c>
      <c r="K101" s="201">
        <v>1</v>
      </c>
      <c r="L101" s="201">
        <v>1</v>
      </c>
      <c r="M101" s="201">
        <v>2</v>
      </c>
      <c r="N101" s="201">
        <v>1</v>
      </c>
      <c r="O101" s="201">
        <v>2</v>
      </c>
      <c r="P101" s="201">
        <v>1</v>
      </c>
      <c r="Q101" s="201">
        <v>1</v>
      </c>
      <c r="R101" s="201">
        <v>1</v>
      </c>
      <c r="S101" s="201"/>
      <c r="T101" s="201"/>
      <c r="U101" s="201"/>
      <c r="V101" s="201"/>
      <c r="W101" s="201">
        <v>0</v>
      </c>
      <c r="X101" s="201">
        <v>0</v>
      </c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2"/>
      <c r="AV101" s="201"/>
      <c r="AW101" s="201">
        <v>0</v>
      </c>
      <c r="AX101" s="201">
        <v>0</v>
      </c>
      <c r="AY101" s="201">
        <v>0</v>
      </c>
      <c r="AZ101" s="201">
        <v>0</v>
      </c>
      <c r="BA101" s="201">
        <v>0</v>
      </c>
      <c r="BB101" s="201">
        <v>0</v>
      </c>
      <c r="BC101" s="201">
        <v>0</v>
      </c>
      <c r="BD101" s="201">
        <v>0</v>
      </c>
      <c r="BE101" s="201">
        <v>0</v>
      </c>
      <c r="BF101" s="202">
        <f t="shared" si="31"/>
        <v>16</v>
      </c>
    </row>
    <row r="102" spans="1:58" s="216" customFormat="1" ht="19.5" customHeight="1">
      <c r="A102" s="303"/>
      <c r="B102" s="206"/>
      <c r="C102" s="214"/>
      <c r="D102" s="215" t="s">
        <v>121</v>
      </c>
      <c r="E102" s="215">
        <v>1</v>
      </c>
      <c r="F102" s="215"/>
      <c r="G102" s="215">
        <v>1</v>
      </c>
      <c r="H102" s="215"/>
      <c r="I102" s="215">
        <v>1</v>
      </c>
      <c r="J102" s="215"/>
      <c r="K102" s="215">
        <v>1</v>
      </c>
      <c r="L102" s="215"/>
      <c r="M102" s="215">
        <v>1</v>
      </c>
      <c r="N102" s="215"/>
      <c r="O102" s="215">
        <v>1</v>
      </c>
      <c r="P102" s="215"/>
      <c r="Q102" s="215">
        <v>1</v>
      </c>
      <c r="R102" s="215"/>
      <c r="S102" s="201"/>
      <c r="T102" s="215"/>
      <c r="U102" s="215"/>
      <c r="V102" s="201"/>
      <c r="W102" s="201">
        <v>0</v>
      </c>
      <c r="X102" s="201">
        <v>0</v>
      </c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01"/>
      <c r="AP102" s="215"/>
      <c r="AQ102" s="215"/>
      <c r="AR102" s="215"/>
      <c r="AS102" s="215"/>
      <c r="AT102" s="215"/>
      <c r="AU102" s="202"/>
      <c r="AV102" s="215"/>
      <c r="AW102" s="201">
        <v>0</v>
      </c>
      <c r="AX102" s="201">
        <v>0</v>
      </c>
      <c r="AY102" s="201">
        <v>0</v>
      </c>
      <c r="AZ102" s="201">
        <v>0</v>
      </c>
      <c r="BA102" s="201">
        <v>0</v>
      </c>
      <c r="BB102" s="201">
        <v>0</v>
      </c>
      <c r="BC102" s="201">
        <v>0</v>
      </c>
      <c r="BD102" s="201">
        <v>0</v>
      </c>
      <c r="BE102" s="201">
        <v>0</v>
      </c>
      <c r="BF102" s="215">
        <f t="shared" si="31"/>
        <v>7</v>
      </c>
    </row>
    <row r="103" spans="1:58" ht="16.5" customHeight="1" hidden="1">
      <c r="A103" s="303"/>
      <c r="B103" s="309" t="s">
        <v>137</v>
      </c>
      <c r="C103" s="309"/>
      <c r="D103" s="201"/>
      <c r="E103" s="201">
        <f>E71+E108</f>
        <v>34</v>
      </c>
      <c r="F103" s="201">
        <f aca="true" t="shared" si="32" ref="F103:AV103">F71+F108</f>
        <v>34</v>
      </c>
      <c r="G103" s="201">
        <f t="shared" si="32"/>
        <v>34</v>
      </c>
      <c r="H103" s="201">
        <f t="shared" si="32"/>
        <v>34</v>
      </c>
      <c r="I103" s="201">
        <f t="shared" si="32"/>
        <v>34</v>
      </c>
      <c r="J103" s="201">
        <f t="shared" si="32"/>
        <v>35</v>
      </c>
      <c r="K103" s="201">
        <f t="shared" si="32"/>
        <v>33</v>
      </c>
      <c r="L103" s="201">
        <f t="shared" si="32"/>
        <v>35</v>
      </c>
      <c r="M103" s="201">
        <f t="shared" si="32"/>
        <v>35</v>
      </c>
      <c r="N103" s="201">
        <f t="shared" si="32"/>
        <v>35</v>
      </c>
      <c r="O103" s="201">
        <f t="shared" si="32"/>
        <v>35</v>
      </c>
      <c r="P103" s="201">
        <f t="shared" si="32"/>
        <v>35</v>
      </c>
      <c r="Q103" s="201">
        <f t="shared" si="32"/>
        <v>35</v>
      </c>
      <c r="R103" s="201">
        <f t="shared" si="32"/>
        <v>35</v>
      </c>
      <c r="S103" s="201"/>
      <c r="T103" s="201">
        <f t="shared" si="32"/>
        <v>0</v>
      </c>
      <c r="U103" s="201">
        <f t="shared" si="32"/>
        <v>0</v>
      </c>
      <c r="V103" s="201"/>
      <c r="W103" s="201">
        <v>0</v>
      </c>
      <c r="X103" s="201">
        <v>0</v>
      </c>
      <c r="Y103" s="201">
        <f t="shared" si="32"/>
        <v>29</v>
      </c>
      <c r="Z103" s="201">
        <f t="shared" si="32"/>
        <v>30</v>
      </c>
      <c r="AA103" s="201">
        <f t="shared" si="32"/>
        <v>29</v>
      </c>
      <c r="AB103" s="201">
        <f t="shared" si="32"/>
        <v>30</v>
      </c>
      <c r="AC103" s="201">
        <f t="shared" si="32"/>
        <v>30</v>
      </c>
      <c r="AD103" s="201">
        <f t="shared" si="32"/>
        <v>31</v>
      </c>
      <c r="AE103" s="201">
        <f t="shared" si="32"/>
        <v>30</v>
      </c>
      <c r="AF103" s="201">
        <f t="shared" si="32"/>
        <v>31</v>
      </c>
      <c r="AG103" s="201">
        <f t="shared" si="32"/>
        <v>30</v>
      </c>
      <c r="AH103" s="201">
        <f t="shared" si="32"/>
        <v>32</v>
      </c>
      <c r="AI103" s="201">
        <f t="shared" si="32"/>
        <v>31</v>
      </c>
      <c r="AJ103" s="201">
        <f t="shared" si="32"/>
        <v>31</v>
      </c>
      <c r="AK103" s="201">
        <f t="shared" si="32"/>
        <v>31</v>
      </c>
      <c r="AL103" s="201">
        <f t="shared" si="32"/>
        <v>31</v>
      </c>
      <c r="AM103" s="201">
        <f t="shared" si="32"/>
        <v>30</v>
      </c>
      <c r="AN103" s="201">
        <f t="shared" si="32"/>
        <v>0</v>
      </c>
      <c r="AO103" s="201"/>
      <c r="AP103" s="201">
        <f t="shared" si="32"/>
        <v>0</v>
      </c>
      <c r="AQ103" s="201">
        <f t="shared" si="32"/>
        <v>0</v>
      </c>
      <c r="AR103" s="201">
        <f t="shared" si="32"/>
        <v>0</v>
      </c>
      <c r="AS103" s="201">
        <f t="shared" si="32"/>
        <v>0</v>
      </c>
      <c r="AT103" s="201">
        <f t="shared" si="32"/>
        <v>0</v>
      </c>
      <c r="AU103" s="202"/>
      <c r="AV103" s="201">
        <f t="shared" si="32"/>
        <v>0</v>
      </c>
      <c r="AW103" s="201">
        <v>0</v>
      </c>
      <c r="AX103" s="201">
        <v>0</v>
      </c>
      <c r="AY103" s="201">
        <v>0</v>
      </c>
      <c r="AZ103" s="201">
        <v>0</v>
      </c>
      <c r="BA103" s="201">
        <v>0</v>
      </c>
      <c r="BB103" s="201">
        <v>0</v>
      </c>
      <c r="BC103" s="201">
        <v>0</v>
      </c>
      <c r="BD103" s="201">
        <v>0</v>
      </c>
      <c r="BE103" s="201">
        <v>0</v>
      </c>
      <c r="BF103" s="215">
        <f aca="true" t="shared" si="33" ref="BF103:BF166">SUM(E103:BE103)</f>
        <v>939</v>
      </c>
    </row>
    <row r="104" spans="1:58" ht="15.75" customHeight="1" hidden="1">
      <c r="A104" s="303"/>
      <c r="B104" s="309" t="s">
        <v>138</v>
      </c>
      <c r="C104" s="309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>
        <v>0</v>
      </c>
      <c r="X104" s="201">
        <v>0</v>
      </c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2"/>
      <c r="AV104" s="201"/>
      <c r="AW104" s="201">
        <v>0</v>
      </c>
      <c r="AX104" s="201">
        <v>0</v>
      </c>
      <c r="AY104" s="201">
        <v>0</v>
      </c>
      <c r="AZ104" s="201">
        <v>0</v>
      </c>
      <c r="BA104" s="201">
        <v>0</v>
      </c>
      <c r="BB104" s="201">
        <v>0</v>
      </c>
      <c r="BC104" s="201">
        <v>0</v>
      </c>
      <c r="BD104" s="201">
        <v>0</v>
      </c>
      <c r="BE104" s="201">
        <v>0</v>
      </c>
      <c r="BF104" s="215">
        <f t="shared" si="33"/>
        <v>0</v>
      </c>
    </row>
    <row r="105" spans="1:58" ht="32.25" customHeight="1" hidden="1">
      <c r="A105" s="303"/>
      <c r="B105" s="309" t="s">
        <v>139</v>
      </c>
      <c r="C105" s="309"/>
      <c r="D105" s="201"/>
      <c r="E105" s="201">
        <f>E72+E109</f>
        <v>17</v>
      </c>
      <c r="F105" s="201">
        <f aca="true" t="shared" si="34" ref="F105:AV105">F72+F109</f>
        <v>17</v>
      </c>
      <c r="G105" s="201">
        <f t="shared" si="34"/>
        <v>18</v>
      </c>
      <c r="H105" s="201">
        <f t="shared" si="34"/>
        <v>17</v>
      </c>
      <c r="I105" s="201">
        <f t="shared" si="34"/>
        <v>17</v>
      </c>
      <c r="J105" s="201">
        <f t="shared" si="34"/>
        <v>17</v>
      </c>
      <c r="K105" s="201">
        <f t="shared" si="34"/>
        <v>17</v>
      </c>
      <c r="L105" s="201">
        <f t="shared" si="34"/>
        <v>17</v>
      </c>
      <c r="M105" s="201">
        <f t="shared" si="34"/>
        <v>17</v>
      </c>
      <c r="N105" s="201">
        <f t="shared" si="34"/>
        <v>17</v>
      </c>
      <c r="O105" s="201">
        <f t="shared" si="34"/>
        <v>17</v>
      </c>
      <c r="P105" s="201">
        <f t="shared" si="34"/>
        <v>17</v>
      </c>
      <c r="Q105" s="201">
        <f t="shared" si="34"/>
        <v>17</v>
      </c>
      <c r="R105" s="201">
        <f t="shared" si="34"/>
        <v>17</v>
      </c>
      <c r="S105" s="201"/>
      <c r="T105" s="201">
        <f t="shared" si="34"/>
        <v>0</v>
      </c>
      <c r="U105" s="201">
        <f t="shared" si="34"/>
        <v>0</v>
      </c>
      <c r="V105" s="201"/>
      <c r="W105" s="201">
        <v>0</v>
      </c>
      <c r="X105" s="201">
        <v>0</v>
      </c>
      <c r="Y105" s="201">
        <f t="shared" si="34"/>
        <v>14</v>
      </c>
      <c r="Z105" s="201">
        <f t="shared" si="34"/>
        <v>15</v>
      </c>
      <c r="AA105" s="201">
        <f t="shared" si="34"/>
        <v>14</v>
      </c>
      <c r="AB105" s="201">
        <f t="shared" si="34"/>
        <v>15</v>
      </c>
      <c r="AC105" s="201">
        <f t="shared" si="34"/>
        <v>15</v>
      </c>
      <c r="AD105" s="201">
        <f t="shared" si="34"/>
        <v>16</v>
      </c>
      <c r="AE105" s="201">
        <f t="shared" si="34"/>
        <v>15</v>
      </c>
      <c r="AF105" s="201">
        <f t="shared" si="34"/>
        <v>14</v>
      </c>
      <c r="AG105" s="201">
        <f t="shared" si="34"/>
        <v>15</v>
      </c>
      <c r="AH105" s="201">
        <f t="shared" si="34"/>
        <v>15</v>
      </c>
      <c r="AI105" s="201">
        <f t="shared" si="34"/>
        <v>14</v>
      </c>
      <c r="AJ105" s="201">
        <f t="shared" si="34"/>
        <v>14</v>
      </c>
      <c r="AK105" s="201">
        <f t="shared" si="34"/>
        <v>14</v>
      </c>
      <c r="AL105" s="201">
        <f t="shared" si="34"/>
        <v>14</v>
      </c>
      <c r="AM105" s="201">
        <f t="shared" si="34"/>
        <v>15</v>
      </c>
      <c r="AN105" s="201">
        <f t="shared" si="34"/>
        <v>0</v>
      </c>
      <c r="AO105" s="201"/>
      <c r="AP105" s="201">
        <f t="shared" si="34"/>
        <v>0</v>
      </c>
      <c r="AQ105" s="201">
        <f t="shared" si="34"/>
        <v>0</v>
      </c>
      <c r="AR105" s="201">
        <f t="shared" si="34"/>
        <v>0</v>
      </c>
      <c r="AS105" s="201">
        <f t="shared" si="34"/>
        <v>0</v>
      </c>
      <c r="AT105" s="201">
        <f t="shared" si="34"/>
        <v>0</v>
      </c>
      <c r="AU105" s="202"/>
      <c r="AV105" s="201">
        <f t="shared" si="34"/>
        <v>0</v>
      </c>
      <c r="AW105" s="201">
        <v>0</v>
      </c>
      <c r="AX105" s="201">
        <v>0</v>
      </c>
      <c r="AY105" s="201">
        <v>0</v>
      </c>
      <c r="AZ105" s="201">
        <v>0</v>
      </c>
      <c r="BA105" s="201">
        <v>0</v>
      </c>
      <c r="BB105" s="201">
        <v>0</v>
      </c>
      <c r="BC105" s="201">
        <v>0</v>
      </c>
      <c r="BD105" s="201">
        <v>0</v>
      </c>
      <c r="BE105" s="201">
        <v>0</v>
      </c>
      <c r="BF105" s="215">
        <f t="shared" si="33"/>
        <v>458</v>
      </c>
    </row>
    <row r="106" spans="1:58" ht="16.5" customHeight="1" hidden="1">
      <c r="A106" s="303"/>
      <c r="B106" s="309" t="s">
        <v>140</v>
      </c>
      <c r="C106" s="309"/>
      <c r="D106" s="201"/>
      <c r="E106" s="201">
        <f>E103+E105</f>
        <v>51</v>
      </c>
      <c r="F106" s="201">
        <f aca="true" t="shared" si="35" ref="F106:AV106">F103+F105</f>
        <v>51</v>
      </c>
      <c r="G106" s="201">
        <f t="shared" si="35"/>
        <v>52</v>
      </c>
      <c r="H106" s="201">
        <f t="shared" si="35"/>
        <v>51</v>
      </c>
      <c r="I106" s="201">
        <f t="shared" si="35"/>
        <v>51</v>
      </c>
      <c r="J106" s="201">
        <f t="shared" si="35"/>
        <v>52</v>
      </c>
      <c r="K106" s="201">
        <f t="shared" si="35"/>
        <v>50</v>
      </c>
      <c r="L106" s="201">
        <f t="shared" si="35"/>
        <v>52</v>
      </c>
      <c r="M106" s="201">
        <f t="shared" si="35"/>
        <v>52</v>
      </c>
      <c r="N106" s="201">
        <f t="shared" si="35"/>
        <v>52</v>
      </c>
      <c r="O106" s="201">
        <f t="shared" si="35"/>
        <v>52</v>
      </c>
      <c r="P106" s="201">
        <f t="shared" si="35"/>
        <v>52</v>
      </c>
      <c r="Q106" s="201">
        <f t="shared" si="35"/>
        <v>52</v>
      </c>
      <c r="R106" s="201">
        <f t="shared" si="35"/>
        <v>52</v>
      </c>
      <c r="S106" s="201"/>
      <c r="T106" s="201">
        <f t="shared" si="35"/>
        <v>0</v>
      </c>
      <c r="U106" s="201">
        <f t="shared" si="35"/>
        <v>0</v>
      </c>
      <c r="V106" s="201"/>
      <c r="W106" s="201">
        <v>0</v>
      </c>
      <c r="X106" s="201">
        <v>0</v>
      </c>
      <c r="Y106" s="201">
        <f t="shared" si="35"/>
        <v>43</v>
      </c>
      <c r="Z106" s="201">
        <f t="shared" si="35"/>
        <v>45</v>
      </c>
      <c r="AA106" s="201">
        <f t="shared" si="35"/>
        <v>43</v>
      </c>
      <c r="AB106" s="201">
        <f t="shared" si="35"/>
        <v>45</v>
      </c>
      <c r="AC106" s="201">
        <f t="shared" si="35"/>
        <v>45</v>
      </c>
      <c r="AD106" s="201">
        <f t="shared" si="35"/>
        <v>47</v>
      </c>
      <c r="AE106" s="201">
        <f t="shared" si="35"/>
        <v>45</v>
      </c>
      <c r="AF106" s="201">
        <f t="shared" si="35"/>
        <v>45</v>
      </c>
      <c r="AG106" s="201">
        <f t="shared" si="35"/>
        <v>45</v>
      </c>
      <c r="AH106" s="201">
        <f t="shared" si="35"/>
        <v>47</v>
      </c>
      <c r="AI106" s="201">
        <f t="shared" si="35"/>
        <v>45</v>
      </c>
      <c r="AJ106" s="201">
        <f t="shared" si="35"/>
        <v>45</v>
      </c>
      <c r="AK106" s="201">
        <f t="shared" si="35"/>
        <v>45</v>
      </c>
      <c r="AL106" s="201">
        <f t="shared" si="35"/>
        <v>45</v>
      </c>
      <c r="AM106" s="201">
        <f t="shared" si="35"/>
        <v>45</v>
      </c>
      <c r="AN106" s="201">
        <f t="shared" si="35"/>
        <v>0</v>
      </c>
      <c r="AO106" s="201"/>
      <c r="AP106" s="201">
        <f t="shared" si="35"/>
        <v>0</v>
      </c>
      <c r="AQ106" s="201">
        <f t="shared" si="35"/>
        <v>0</v>
      </c>
      <c r="AR106" s="201">
        <f t="shared" si="35"/>
        <v>0</v>
      </c>
      <c r="AS106" s="201">
        <f t="shared" si="35"/>
        <v>0</v>
      </c>
      <c r="AT106" s="201">
        <f t="shared" si="35"/>
        <v>0</v>
      </c>
      <c r="AU106" s="202"/>
      <c r="AV106" s="201">
        <f t="shared" si="35"/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0</v>
      </c>
      <c r="BC106" s="201">
        <v>0</v>
      </c>
      <c r="BD106" s="201">
        <v>0</v>
      </c>
      <c r="BE106" s="201">
        <v>0</v>
      </c>
      <c r="BF106" s="215">
        <f t="shared" si="33"/>
        <v>1397</v>
      </c>
    </row>
    <row r="107" spans="1:58" ht="12.75" hidden="1">
      <c r="A107" s="203"/>
      <c r="B107" s="208"/>
      <c r="C107" s="208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01"/>
      <c r="T107" s="222"/>
      <c r="U107" s="222"/>
      <c r="V107" s="201"/>
      <c r="W107" s="201">
        <v>0</v>
      </c>
      <c r="X107" s="201">
        <v>0</v>
      </c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01"/>
      <c r="AP107" s="222"/>
      <c r="AQ107" s="222"/>
      <c r="AR107" s="222"/>
      <c r="AS107" s="222"/>
      <c r="AT107" s="222"/>
      <c r="AU107" s="202"/>
      <c r="AV107" s="222"/>
      <c r="AW107" s="201">
        <v>0</v>
      </c>
      <c r="AX107" s="201">
        <v>0</v>
      </c>
      <c r="AY107" s="201">
        <v>0</v>
      </c>
      <c r="AZ107" s="201">
        <v>0</v>
      </c>
      <c r="BA107" s="201">
        <v>0</v>
      </c>
      <c r="BB107" s="201">
        <v>0</v>
      </c>
      <c r="BC107" s="201">
        <v>0</v>
      </c>
      <c r="BD107" s="201">
        <v>0</v>
      </c>
      <c r="BE107" s="201">
        <v>0</v>
      </c>
      <c r="BF107" s="215">
        <f t="shared" si="33"/>
        <v>0</v>
      </c>
    </row>
    <row r="108" spans="1:58" ht="12.75">
      <c r="A108" s="223"/>
      <c r="B108" s="220" t="s">
        <v>130</v>
      </c>
      <c r="C108" s="220" t="s">
        <v>131</v>
      </c>
      <c r="D108" s="201" t="s">
        <v>120</v>
      </c>
      <c r="E108" s="201">
        <f>E122+E124+E126+E128+E130+E132+E134</f>
        <v>9</v>
      </c>
      <c r="F108" s="201">
        <f aca="true" t="shared" si="36" ref="F108:U109">F122+F124+F126+F128+F130+F132+F134</f>
        <v>9</v>
      </c>
      <c r="G108" s="201">
        <f t="shared" si="36"/>
        <v>9</v>
      </c>
      <c r="H108" s="201">
        <f t="shared" si="36"/>
        <v>8</v>
      </c>
      <c r="I108" s="201">
        <f t="shared" si="36"/>
        <v>9</v>
      </c>
      <c r="J108" s="201">
        <f t="shared" si="36"/>
        <v>9</v>
      </c>
      <c r="K108" s="201">
        <f t="shared" si="36"/>
        <v>8</v>
      </c>
      <c r="L108" s="201">
        <f t="shared" si="36"/>
        <v>9</v>
      </c>
      <c r="M108" s="201">
        <f t="shared" si="36"/>
        <v>9</v>
      </c>
      <c r="N108" s="201">
        <f t="shared" si="36"/>
        <v>9</v>
      </c>
      <c r="O108" s="201">
        <f t="shared" si="36"/>
        <v>9</v>
      </c>
      <c r="P108" s="201">
        <f t="shared" si="36"/>
        <v>8</v>
      </c>
      <c r="Q108" s="201">
        <f t="shared" si="36"/>
        <v>9</v>
      </c>
      <c r="R108" s="201">
        <f t="shared" si="36"/>
        <v>8</v>
      </c>
      <c r="S108" s="201">
        <f t="shared" si="36"/>
        <v>0</v>
      </c>
      <c r="T108" s="201">
        <f t="shared" si="36"/>
        <v>0</v>
      </c>
      <c r="U108" s="201">
        <f t="shared" si="36"/>
        <v>0</v>
      </c>
      <c r="V108" s="201"/>
      <c r="W108" s="201">
        <v>0</v>
      </c>
      <c r="X108" s="201">
        <v>0</v>
      </c>
      <c r="Y108" s="201">
        <f>Y122+Y124+Y130+Y134+Y128+Y132</f>
        <v>10</v>
      </c>
      <c r="Z108" s="201">
        <f aca="true" t="shared" si="37" ref="Z108:AQ109">Z122+Z124+Z130+Z134+Z128+Z132</f>
        <v>9</v>
      </c>
      <c r="AA108" s="201">
        <f t="shared" si="37"/>
        <v>9</v>
      </c>
      <c r="AB108" s="201">
        <f t="shared" si="37"/>
        <v>9</v>
      </c>
      <c r="AC108" s="201">
        <f t="shared" si="37"/>
        <v>10</v>
      </c>
      <c r="AD108" s="201">
        <f t="shared" si="37"/>
        <v>10</v>
      </c>
      <c r="AE108" s="201">
        <f t="shared" si="37"/>
        <v>10</v>
      </c>
      <c r="AF108" s="201">
        <f t="shared" si="37"/>
        <v>9</v>
      </c>
      <c r="AG108" s="201">
        <f t="shared" si="37"/>
        <v>10</v>
      </c>
      <c r="AH108" s="201">
        <f t="shared" si="37"/>
        <v>10</v>
      </c>
      <c r="AI108" s="201">
        <f t="shared" si="37"/>
        <v>10</v>
      </c>
      <c r="AJ108" s="201">
        <f t="shared" si="37"/>
        <v>9</v>
      </c>
      <c r="AK108" s="201">
        <f t="shared" si="37"/>
        <v>10</v>
      </c>
      <c r="AL108" s="201">
        <f t="shared" si="37"/>
        <v>7</v>
      </c>
      <c r="AM108" s="201">
        <f t="shared" si="37"/>
        <v>7</v>
      </c>
      <c r="AN108" s="201">
        <f t="shared" si="37"/>
        <v>0</v>
      </c>
      <c r="AO108" s="201">
        <f>AO122+AO124+AO130+AO134+AO128+AO132</f>
        <v>0</v>
      </c>
      <c r="AP108" s="201">
        <f t="shared" si="37"/>
        <v>0</v>
      </c>
      <c r="AQ108" s="201">
        <f t="shared" si="37"/>
        <v>0</v>
      </c>
      <c r="AR108" s="201">
        <f>AR122+AR124+AR130+AR134</f>
        <v>0</v>
      </c>
      <c r="AS108" s="201">
        <f>AS122+AS124+AS130+AS134</f>
        <v>0</v>
      </c>
      <c r="AT108" s="201">
        <f>AT122+AT124+AT130+AT134</f>
        <v>0</v>
      </c>
      <c r="AU108" s="202"/>
      <c r="AV108" s="201">
        <f>AV122+AV124+AV130+AV134</f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0</v>
      </c>
      <c r="BC108" s="201">
        <v>0</v>
      </c>
      <c r="BD108" s="201">
        <v>0</v>
      </c>
      <c r="BE108" s="201">
        <v>0</v>
      </c>
      <c r="BF108" s="215">
        <f t="shared" si="33"/>
        <v>261</v>
      </c>
    </row>
    <row r="109" spans="1:58" ht="12.75">
      <c r="A109" s="223"/>
      <c r="B109" s="220"/>
      <c r="C109" s="224" t="s">
        <v>132</v>
      </c>
      <c r="D109" s="215" t="s">
        <v>121</v>
      </c>
      <c r="E109" s="201">
        <f>E123+E125+E127+E129+E131+E133+E135</f>
        <v>4</v>
      </c>
      <c r="F109" s="201">
        <f t="shared" si="36"/>
        <v>5</v>
      </c>
      <c r="G109" s="201">
        <f t="shared" si="36"/>
        <v>4</v>
      </c>
      <c r="H109" s="201">
        <f t="shared" si="36"/>
        <v>5</v>
      </c>
      <c r="I109" s="201">
        <f t="shared" si="36"/>
        <v>3</v>
      </c>
      <c r="J109" s="201">
        <f t="shared" si="36"/>
        <v>5</v>
      </c>
      <c r="K109" s="201">
        <f t="shared" si="36"/>
        <v>2</v>
      </c>
      <c r="L109" s="201">
        <f t="shared" si="36"/>
        <v>3</v>
      </c>
      <c r="M109" s="201">
        <f t="shared" si="36"/>
        <v>3</v>
      </c>
      <c r="N109" s="201">
        <f t="shared" si="36"/>
        <v>4</v>
      </c>
      <c r="O109" s="201">
        <f t="shared" si="36"/>
        <v>3</v>
      </c>
      <c r="P109" s="201">
        <f t="shared" si="36"/>
        <v>4</v>
      </c>
      <c r="Q109" s="201">
        <f t="shared" si="36"/>
        <v>3</v>
      </c>
      <c r="R109" s="201">
        <f t="shared" si="36"/>
        <v>4</v>
      </c>
      <c r="S109" s="201">
        <f t="shared" si="36"/>
        <v>0</v>
      </c>
      <c r="T109" s="201">
        <f t="shared" si="36"/>
        <v>0</v>
      </c>
      <c r="U109" s="201">
        <f t="shared" si="36"/>
        <v>0</v>
      </c>
      <c r="V109" s="201"/>
      <c r="W109" s="201">
        <v>0</v>
      </c>
      <c r="X109" s="201">
        <v>0</v>
      </c>
      <c r="Y109" s="201">
        <f>Y123+Y125+Y131+Y135+Y129+Y133</f>
        <v>4</v>
      </c>
      <c r="Z109" s="201">
        <f t="shared" si="37"/>
        <v>5</v>
      </c>
      <c r="AA109" s="201">
        <f t="shared" si="37"/>
        <v>4</v>
      </c>
      <c r="AB109" s="201">
        <f t="shared" si="37"/>
        <v>5</v>
      </c>
      <c r="AC109" s="201">
        <f t="shared" si="37"/>
        <v>5</v>
      </c>
      <c r="AD109" s="201">
        <f t="shared" si="37"/>
        <v>5</v>
      </c>
      <c r="AE109" s="201">
        <f t="shared" si="37"/>
        <v>5</v>
      </c>
      <c r="AF109" s="201">
        <f t="shared" si="37"/>
        <v>4</v>
      </c>
      <c r="AG109" s="201">
        <f t="shared" si="37"/>
        <v>5</v>
      </c>
      <c r="AH109" s="201">
        <f t="shared" si="37"/>
        <v>5</v>
      </c>
      <c r="AI109" s="201">
        <f t="shared" si="37"/>
        <v>4</v>
      </c>
      <c r="AJ109" s="201">
        <f t="shared" si="37"/>
        <v>4</v>
      </c>
      <c r="AK109" s="201">
        <f t="shared" si="37"/>
        <v>4</v>
      </c>
      <c r="AL109" s="201">
        <f t="shared" si="37"/>
        <v>4</v>
      </c>
      <c r="AM109" s="201">
        <f t="shared" si="37"/>
        <v>5</v>
      </c>
      <c r="AN109" s="201">
        <f t="shared" si="37"/>
        <v>0</v>
      </c>
      <c r="AO109" s="201">
        <f>AO123+AO125+AO131+AO135+AO129+AO133</f>
        <v>0</v>
      </c>
      <c r="AP109" s="201">
        <f t="shared" si="37"/>
        <v>0</v>
      </c>
      <c r="AQ109" s="201">
        <f t="shared" si="37"/>
        <v>0</v>
      </c>
      <c r="AR109" s="201">
        <f>AR111+AR113+AR115+AR117+AR119+AR121+AR135</f>
        <v>0</v>
      </c>
      <c r="AS109" s="201">
        <f>AS111+AS113+AS115+AS117+AS119+AS121+AS135</f>
        <v>0</v>
      </c>
      <c r="AT109" s="201">
        <f>AT111+AT113+AT115+AT117+AT119+AT121+AT135</f>
        <v>0</v>
      </c>
      <c r="AU109" s="202"/>
      <c r="AV109" s="201">
        <f>AV111+AV113+AV115+AV117+AV119+AV121+AV135</f>
        <v>0</v>
      </c>
      <c r="AW109" s="201">
        <v>0</v>
      </c>
      <c r="AX109" s="201">
        <v>0</v>
      </c>
      <c r="AY109" s="201">
        <v>0</v>
      </c>
      <c r="AZ109" s="201">
        <v>0</v>
      </c>
      <c r="BA109" s="201">
        <v>0</v>
      </c>
      <c r="BB109" s="201">
        <v>0</v>
      </c>
      <c r="BC109" s="201">
        <v>0</v>
      </c>
      <c r="BD109" s="201">
        <v>0</v>
      </c>
      <c r="BE109" s="201">
        <v>0</v>
      </c>
      <c r="BF109" s="215">
        <f t="shared" si="33"/>
        <v>120</v>
      </c>
    </row>
    <row r="110" spans="1:58" ht="12.75" hidden="1">
      <c r="A110" s="223"/>
      <c r="B110" s="204" t="s">
        <v>133</v>
      </c>
      <c r="C110" s="205" t="s">
        <v>262</v>
      </c>
      <c r="D110" s="201" t="s">
        <v>120</v>
      </c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>
        <v>0</v>
      </c>
      <c r="X110" s="201">
        <v>0</v>
      </c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2"/>
      <c r="AV110" s="201"/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201">
        <v>0</v>
      </c>
      <c r="BE110" s="201">
        <v>0</v>
      </c>
      <c r="BF110" s="215">
        <f t="shared" si="33"/>
        <v>0</v>
      </c>
    </row>
    <row r="111" spans="1:58" ht="12.75" hidden="1">
      <c r="A111" s="223"/>
      <c r="B111" s="204"/>
      <c r="C111" s="203"/>
      <c r="D111" s="215" t="s">
        <v>121</v>
      </c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>
        <v>0</v>
      </c>
      <c r="X111" s="201">
        <v>0</v>
      </c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2"/>
      <c r="AV111" s="201"/>
      <c r="AW111" s="201">
        <v>0</v>
      </c>
      <c r="AX111" s="201">
        <v>0</v>
      </c>
      <c r="AY111" s="201">
        <v>0</v>
      </c>
      <c r="AZ111" s="201">
        <v>0</v>
      </c>
      <c r="BA111" s="201">
        <v>0</v>
      </c>
      <c r="BB111" s="201">
        <v>0</v>
      </c>
      <c r="BC111" s="201">
        <v>0</v>
      </c>
      <c r="BD111" s="201">
        <v>0</v>
      </c>
      <c r="BE111" s="201">
        <v>0</v>
      </c>
      <c r="BF111" s="215">
        <f t="shared" si="33"/>
        <v>0</v>
      </c>
    </row>
    <row r="112" spans="1:58" ht="12.75" hidden="1">
      <c r="A112" s="223"/>
      <c r="B112" s="204" t="s">
        <v>143</v>
      </c>
      <c r="C112" s="208" t="s">
        <v>263</v>
      </c>
      <c r="D112" s="201" t="s">
        <v>120</v>
      </c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>
        <v>0</v>
      </c>
      <c r="X112" s="201">
        <v>0</v>
      </c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2"/>
      <c r="AV112" s="201"/>
      <c r="AW112" s="201">
        <v>0</v>
      </c>
      <c r="AX112" s="201">
        <v>0</v>
      </c>
      <c r="AY112" s="201">
        <v>0</v>
      </c>
      <c r="AZ112" s="201">
        <v>0</v>
      </c>
      <c r="BA112" s="201">
        <v>0</v>
      </c>
      <c r="BB112" s="201">
        <v>0</v>
      </c>
      <c r="BC112" s="201">
        <v>0</v>
      </c>
      <c r="BD112" s="201">
        <v>0</v>
      </c>
      <c r="BE112" s="201">
        <v>0</v>
      </c>
      <c r="BF112" s="215">
        <f t="shared" si="33"/>
        <v>0</v>
      </c>
    </row>
    <row r="113" spans="1:58" ht="12.75" hidden="1">
      <c r="A113" s="223"/>
      <c r="B113" s="203"/>
      <c r="C113" s="203"/>
      <c r="D113" s="215" t="s">
        <v>121</v>
      </c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>
        <v>0</v>
      </c>
      <c r="X113" s="201">
        <v>0</v>
      </c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2"/>
      <c r="AV113" s="201"/>
      <c r="AW113" s="201">
        <v>0</v>
      </c>
      <c r="AX113" s="201">
        <v>0</v>
      </c>
      <c r="AY113" s="201">
        <v>0</v>
      </c>
      <c r="AZ113" s="201">
        <v>0</v>
      </c>
      <c r="BA113" s="201">
        <v>0</v>
      </c>
      <c r="BB113" s="201">
        <v>0</v>
      </c>
      <c r="BC113" s="201">
        <v>0</v>
      </c>
      <c r="BD113" s="201">
        <v>0</v>
      </c>
      <c r="BE113" s="201">
        <v>0</v>
      </c>
      <c r="BF113" s="215">
        <f t="shared" si="33"/>
        <v>0</v>
      </c>
    </row>
    <row r="114" spans="1:58" ht="12.75" hidden="1">
      <c r="A114" s="223"/>
      <c r="B114" s="204" t="s">
        <v>144</v>
      </c>
      <c r="C114" s="205" t="s">
        <v>264</v>
      </c>
      <c r="D114" s="201" t="s">
        <v>120</v>
      </c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>
        <v>0</v>
      </c>
      <c r="X114" s="201">
        <v>0</v>
      </c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2"/>
      <c r="AV114" s="201"/>
      <c r="AW114" s="201">
        <v>0</v>
      </c>
      <c r="AX114" s="201">
        <v>0</v>
      </c>
      <c r="AY114" s="201">
        <v>0</v>
      </c>
      <c r="AZ114" s="201">
        <v>0</v>
      </c>
      <c r="BA114" s="201">
        <v>0</v>
      </c>
      <c r="BB114" s="201">
        <v>0</v>
      </c>
      <c r="BC114" s="201">
        <v>0</v>
      </c>
      <c r="BD114" s="201">
        <v>0</v>
      </c>
      <c r="BE114" s="201">
        <v>0</v>
      </c>
      <c r="BF114" s="215">
        <f t="shared" si="33"/>
        <v>0</v>
      </c>
    </row>
    <row r="115" spans="1:58" ht="12.75" hidden="1">
      <c r="A115" s="223"/>
      <c r="B115" s="203"/>
      <c r="C115" s="203"/>
      <c r="D115" s="215" t="s">
        <v>121</v>
      </c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>
        <v>0</v>
      </c>
      <c r="X115" s="201">
        <v>0</v>
      </c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2"/>
      <c r="AV115" s="201"/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201">
        <v>0</v>
      </c>
      <c r="BE115" s="201">
        <v>0</v>
      </c>
      <c r="BF115" s="215">
        <f t="shared" si="33"/>
        <v>0</v>
      </c>
    </row>
    <row r="116" spans="1:58" ht="12.75" hidden="1">
      <c r="A116" s="223"/>
      <c r="B116" s="226" t="s">
        <v>145</v>
      </c>
      <c r="C116" s="233" t="s">
        <v>265</v>
      </c>
      <c r="D116" s="201" t="s">
        <v>120</v>
      </c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>
        <v>0</v>
      </c>
      <c r="X116" s="201">
        <v>0</v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2"/>
      <c r="AV116" s="201"/>
      <c r="AW116" s="201">
        <v>0</v>
      </c>
      <c r="AX116" s="201">
        <v>0</v>
      </c>
      <c r="AY116" s="201">
        <v>0</v>
      </c>
      <c r="AZ116" s="201">
        <v>0</v>
      </c>
      <c r="BA116" s="201">
        <v>0</v>
      </c>
      <c r="BB116" s="201">
        <v>0</v>
      </c>
      <c r="BC116" s="201">
        <v>0</v>
      </c>
      <c r="BD116" s="201">
        <v>0</v>
      </c>
      <c r="BE116" s="201">
        <v>0</v>
      </c>
      <c r="BF116" s="215">
        <f t="shared" si="33"/>
        <v>0</v>
      </c>
    </row>
    <row r="117" spans="1:58" ht="12.75" hidden="1">
      <c r="A117" s="223"/>
      <c r="B117" s="203"/>
      <c r="C117" s="203"/>
      <c r="D117" s="215" t="s">
        <v>121</v>
      </c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>
        <v>0</v>
      </c>
      <c r="X117" s="201">
        <v>0</v>
      </c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2"/>
      <c r="AV117" s="201"/>
      <c r="AW117" s="201">
        <v>0</v>
      </c>
      <c r="AX117" s="201">
        <v>0</v>
      </c>
      <c r="AY117" s="201">
        <v>0</v>
      </c>
      <c r="AZ117" s="201">
        <v>0</v>
      </c>
      <c r="BA117" s="201">
        <v>0</v>
      </c>
      <c r="BB117" s="201">
        <v>0</v>
      </c>
      <c r="BC117" s="201">
        <v>0</v>
      </c>
      <c r="BD117" s="201">
        <v>0</v>
      </c>
      <c r="BE117" s="201">
        <v>0</v>
      </c>
      <c r="BF117" s="215">
        <f t="shared" si="33"/>
        <v>0</v>
      </c>
    </row>
    <row r="118" spans="1:58" ht="12.75" hidden="1">
      <c r="A118" s="223"/>
      <c r="B118" s="204" t="s">
        <v>146</v>
      </c>
      <c r="C118" s="205" t="s">
        <v>266</v>
      </c>
      <c r="D118" s="201" t="s">
        <v>120</v>
      </c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0</v>
      </c>
      <c r="X118" s="201">
        <v>0</v>
      </c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2"/>
      <c r="AV118" s="201"/>
      <c r="AW118" s="201">
        <v>0</v>
      </c>
      <c r="AX118" s="201">
        <v>0</v>
      </c>
      <c r="AY118" s="201">
        <v>0</v>
      </c>
      <c r="AZ118" s="201">
        <v>0</v>
      </c>
      <c r="BA118" s="201">
        <v>0</v>
      </c>
      <c r="BB118" s="201">
        <v>0</v>
      </c>
      <c r="BC118" s="201">
        <v>0</v>
      </c>
      <c r="BD118" s="201">
        <v>0</v>
      </c>
      <c r="BE118" s="201">
        <v>0</v>
      </c>
      <c r="BF118" s="215">
        <f t="shared" si="33"/>
        <v>0</v>
      </c>
    </row>
    <row r="119" spans="1:58" ht="12.75" hidden="1">
      <c r="A119" s="223"/>
      <c r="B119" s="220"/>
      <c r="C119" s="203"/>
      <c r="D119" s="215" t="s">
        <v>121</v>
      </c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>
        <v>0</v>
      </c>
      <c r="X119" s="201">
        <v>0</v>
      </c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2"/>
      <c r="AV119" s="201"/>
      <c r="AW119" s="201">
        <v>0</v>
      </c>
      <c r="AX119" s="201">
        <v>0</v>
      </c>
      <c r="AY119" s="201">
        <v>0</v>
      </c>
      <c r="AZ119" s="201">
        <v>0</v>
      </c>
      <c r="BA119" s="201">
        <v>0</v>
      </c>
      <c r="BB119" s="201">
        <v>0</v>
      </c>
      <c r="BC119" s="201">
        <v>0</v>
      </c>
      <c r="BD119" s="201">
        <v>0</v>
      </c>
      <c r="BE119" s="201">
        <v>0</v>
      </c>
      <c r="BF119" s="215">
        <f t="shared" si="33"/>
        <v>0</v>
      </c>
    </row>
    <row r="120" spans="1:58" ht="12.75" hidden="1">
      <c r="A120" s="223"/>
      <c r="B120" s="204" t="s">
        <v>147</v>
      </c>
      <c r="C120" s="205" t="s">
        <v>267</v>
      </c>
      <c r="D120" s="201" t="s">
        <v>120</v>
      </c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>
        <v>0</v>
      </c>
      <c r="X120" s="201">
        <v>0</v>
      </c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2"/>
      <c r="AV120" s="201"/>
      <c r="AW120" s="201">
        <v>0</v>
      </c>
      <c r="AX120" s="201">
        <v>0</v>
      </c>
      <c r="AY120" s="201">
        <v>0</v>
      </c>
      <c r="AZ120" s="201">
        <v>0</v>
      </c>
      <c r="BA120" s="201">
        <v>0</v>
      </c>
      <c r="BB120" s="201">
        <v>0</v>
      </c>
      <c r="BC120" s="201">
        <v>0</v>
      </c>
      <c r="BD120" s="201">
        <v>0</v>
      </c>
      <c r="BE120" s="201">
        <v>0</v>
      </c>
      <c r="BF120" s="215">
        <f t="shared" si="33"/>
        <v>0</v>
      </c>
    </row>
    <row r="121" spans="1:58" ht="12.75" hidden="1">
      <c r="A121" s="223"/>
      <c r="B121" s="220"/>
      <c r="C121" s="203"/>
      <c r="D121" s="215" t="s">
        <v>121</v>
      </c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>
        <v>0</v>
      </c>
      <c r="X121" s="201">
        <v>0</v>
      </c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2"/>
      <c r="AV121" s="201"/>
      <c r="AW121" s="201">
        <v>0</v>
      </c>
      <c r="AX121" s="201">
        <v>0</v>
      </c>
      <c r="AY121" s="201">
        <v>0</v>
      </c>
      <c r="AZ121" s="201">
        <v>0</v>
      </c>
      <c r="BA121" s="201">
        <v>0</v>
      </c>
      <c r="BB121" s="201">
        <v>0</v>
      </c>
      <c r="BC121" s="201">
        <v>0</v>
      </c>
      <c r="BD121" s="201">
        <v>0</v>
      </c>
      <c r="BE121" s="201">
        <v>0</v>
      </c>
      <c r="BF121" s="215">
        <f t="shared" si="33"/>
        <v>0</v>
      </c>
    </row>
    <row r="122" spans="1:58" ht="12.75">
      <c r="A122" s="223"/>
      <c r="B122" s="204" t="s">
        <v>133</v>
      </c>
      <c r="C122" s="225" t="s">
        <v>173</v>
      </c>
      <c r="D122" s="201" t="s">
        <v>120</v>
      </c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>
        <v>0</v>
      </c>
      <c r="X122" s="201">
        <v>0</v>
      </c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2"/>
      <c r="AV122" s="201"/>
      <c r="AW122" s="201">
        <v>0</v>
      </c>
      <c r="AX122" s="201">
        <v>0</v>
      </c>
      <c r="AY122" s="201">
        <v>0</v>
      </c>
      <c r="AZ122" s="201">
        <v>0</v>
      </c>
      <c r="BA122" s="201">
        <v>0</v>
      </c>
      <c r="BB122" s="201">
        <v>0</v>
      </c>
      <c r="BC122" s="201">
        <v>0</v>
      </c>
      <c r="BD122" s="201">
        <v>0</v>
      </c>
      <c r="BE122" s="201">
        <v>0</v>
      </c>
      <c r="BF122" s="215">
        <f t="shared" si="33"/>
        <v>0</v>
      </c>
    </row>
    <row r="123" spans="1:58" ht="12.75">
      <c r="A123" s="223"/>
      <c r="B123" s="204"/>
      <c r="C123" s="225"/>
      <c r="D123" s="215" t="s">
        <v>121</v>
      </c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>
        <v>0</v>
      </c>
      <c r="X123" s="201">
        <v>0</v>
      </c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2"/>
      <c r="AV123" s="201"/>
      <c r="AW123" s="201">
        <v>0</v>
      </c>
      <c r="AX123" s="201">
        <v>0</v>
      </c>
      <c r="AY123" s="201">
        <v>0</v>
      </c>
      <c r="AZ123" s="201">
        <v>0</v>
      </c>
      <c r="BA123" s="201">
        <v>0</v>
      </c>
      <c r="BB123" s="201">
        <v>0</v>
      </c>
      <c r="BC123" s="201">
        <v>0</v>
      </c>
      <c r="BD123" s="201">
        <v>0</v>
      </c>
      <c r="BE123" s="201">
        <v>0</v>
      </c>
      <c r="BF123" s="215">
        <f t="shared" si="33"/>
        <v>0</v>
      </c>
    </row>
    <row r="124" spans="1:58" ht="12.75">
      <c r="A124" s="223"/>
      <c r="B124" s="204" t="s">
        <v>143</v>
      </c>
      <c r="C124" s="225" t="s">
        <v>85</v>
      </c>
      <c r="D124" s="201" t="s">
        <v>120</v>
      </c>
      <c r="E124" s="201">
        <v>3</v>
      </c>
      <c r="F124" s="201">
        <v>3</v>
      </c>
      <c r="G124" s="201">
        <v>3</v>
      </c>
      <c r="H124" s="201">
        <v>3</v>
      </c>
      <c r="I124" s="201">
        <v>3</v>
      </c>
      <c r="J124" s="201">
        <v>3</v>
      </c>
      <c r="K124" s="201">
        <v>3</v>
      </c>
      <c r="L124" s="201">
        <v>3</v>
      </c>
      <c r="M124" s="201">
        <v>3</v>
      </c>
      <c r="N124" s="201">
        <v>3</v>
      </c>
      <c r="O124" s="201">
        <v>3</v>
      </c>
      <c r="P124" s="201">
        <v>3</v>
      </c>
      <c r="Q124" s="201">
        <v>3</v>
      </c>
      <c r="R124" s="201">
        <v>3</v>
      </c>
      <c r="S124" s="201"/>
      <c r="T124" s="201"/>
      <c r="U124" s="201"/>
      <c r="V124" s="201"/>
      <c r="W124" s="201">
        <v>0</v>
      </c>
      <c r="X124" s="201">
        <v>0</v>
      </c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2"/>
      <c r="AV124" s="201"/>
      <c r="AW124" s="201">
        <v>0</v>
      </c>
      <c r="AX124" s="201">
        <v>0</v>
      </c>
      <c r="AY124" s="201">
        <v>0</v>
      </c>
      <c r="AZ124" s="201">
        <v>0</v>
      </c>
      <c r="BA124" s="201">
        <v>0</v>
      </c>
      <c r="BB124" s="201">
        <v>0</v>
      </c>
      <c r="BC124" s="201">
        <v>0</v>
      </c>
      <c r="BD124" s="201">
        <v>0</v>
      </c>
      <c r="BE124" s="201">
        <v>0</v>
      </c>
      <c r="BF124" s="215">
        <f t="shared" si="33"/>
        <v>42</v>
      </c>
    </row>
    <row r="125" spans="1:58" ht="12.75">
      <c r="A125" s="223"/>
      <c r="B125" s="203"/>
      <c r="C125" s="203"/>
      <c r="D125" s="215" t="s">
        <v>121</v>
      </c>
      <c r="E125" s="201">
        <v>1</v>
      </c>
      <c r="F125" s="201">
        <v>2</v>
      </c>
      <c r="G125" s="201">
        <v>1</v>
      </c>
      <c r="H125" s="201">
        <v>1</v>
      </c>
      <c r="I125" s="201">
        <v>1</v>
      </c>
      <c r="J125" s="201">
        <v>2</v>
      </c>
      <c r="K125" s="201">
        <v>1</v>
      </c>
      <c r="L125" s="201">
        <v>1</v>
      </c>
      <c r="M125" s="201">
        <v>1</v>
      </c>
      <c r="N125" s="201">
        <v>1</v>
      </c>
      <c r="O125" s="201">
        <v>1</v>
      </c>
      <c r="P125" s="201">
        <v>1</v>
      </c>
      <c r="Q125" s="201">
        <v>1</v>
      </c>
      <c r="R125" s="201">
        <v>1</v>
      </c>
      <c r="S125" s="201"/>
      <c r="T125" s="201"/>
      <c r="U125" s="201"/>
      <c r="V125" s="201"/>
      <c r="W125" s="201">
        <v>0</v>
      </c>
      <c r="X125" s="201">
        <v>0</v>
      </c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2"/>
      <c r="AV125" s="201"/>
      <c r="AW125" s="201">
        <v>0</v>
      </c>
      <c r="AX125" s="201">
        <v>0</v>
      </c>
      <c r="AY125" s="201">
        <v>0</v>
      </c>
      <c r="AZ125" s="201">
        <v>0</v>
      </c>
      <c r="BA125" s="201">
        <v>0</v>
      </c>
      <c r="BB125" s="201">
        <v>0</v>
      </c>
      <c r="BC125" s="201">
        <v>0</v>
      </c>
      <c r="BD125" s="201">
        <v>0</v>
      </c>
      <c r="BE125" s="201">
        <v>0</v>
      </c>
      <c r="BF125" s="215">
        <f t="shared" si="33"/>
        <v>16</v>
      </c>
    </row>
    <row r="126" spans="1:58" ht="12.75">
      <c r="A126" s="223"/>
      <c r="B126" s="204" t="s">
        <v>144</v>
      </c>
      <c r="C126" s="225" t="s">
        <v>174</v>
      </c>
      <c r="D126" s="201" t="s">
        <v>120</v>
      </c>
      <c r="E126" s="201">
        <v>2</v>
      </c>
      <c r="F126" s="201">
        <v>2</v>
      </c>
      <c r="G126" s="201">
        <v>2</v>
      </c>
      <c r="H126" s="201">
        <v>2</v>
      </c>
      <c r="I126" s="201">
        <v>2</v>
      </c>
      <c r="J126" s="201">
        <v>2</v>
      </c>
      <c r="K126" s="201">
        <v>2</v>
      </c>
      <c r="L126" s="201">
        <v>2</v>
      </c>
      <c r="M126" s="201">
        <v>2</v>
      </c>
      <c r="N126" s="201">
        <v>2</v>
      </c>
      <c r="O126" s="201">
        <v>2</v>
      </c>
      <c r="P126" s="201">
        <v>2</v>
      </c>
      <c r="Q126" s="201">
        <v>2</v>
      </c>
      <c r="R126" s="201">
        <v>2</v>
      </c>
      <c r="S126" s="201"/>
      <c r="T126" s="201"/>
      <c r="U126" s="201"/>
      <c r="V126" s="201"/>
      <c r="W126" s="201">
        <v>0</v>
      </c>
      <c r="X126" s="201">
        <v>0</v>
      </c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2"/>
      <c r="AV126" s="201"/>
      <c r="AW126" s="201">
        <v>0</v>
      </c>
      <c r="AX126" s="201">
        <v>0</v>
      </c>
      <c r="AY126" s="201">
        <v>0</v>
      </c>
      <c r="AZ126" s="201">
        <v>0</v>
      </c>
      <c r="BA126" s="201">
        <v>0</v>
      </c>
      <c r="BB126" s="201">
        <v>0</v>
      </c>
      <c r="BC126" s="201">
        <v>0</v>
      </c>
      <c r="BD126" s="201">
        <v>0</v>
      </c>
      <c r="BE126" s="201">
        <v>0</v>
      </c>
      <c r="BF126" s="215">
        <f t="shared" si="33"/>
        <v>28</v>
      </c>
    </row>
    <row r="127" spans="1:58" ht="12.75">
      <c r="A127" s="223"/>
      <c r="B127" s="203"/>
      <c r="C127" s="203"/>
      <c r="D127" s="215" t="s">
        <v>121</v>
      </c>
      <c r="E127" s="201">
        <v>1</v>
      </c>
      <c r="F127" s="201">
        <v>1</v>
      </c>
      <c r="G127" s="201">
        <v>1</v>
      </c>
      <c r="H127" s="201">
        <v>1</v>
      </c>
      <c r="I127" s="201">
        <v>1</v>
      </c>
      <c r="J127" s="201">
        <v>1</v>
      </c>
      <c r="K127" s="201">
        <v>1</v>
      </c>
      <c r="L127" s="201">
        <v>1</v>
      </c>
      <c r="M127" s="201">
        <v>1</v>
      </c>
      <c r="N127" s="201">
        <v>1</v>
      </c>
      <c r="O127" s="201">
        <v>1</v>
      </c>
      <c r="P127" s="201">
        <v>1</v>
      </c>
      <c r="Q127" s="201">
        <v>1</v>
      </c>
      <c r="R127" s="201">
        <v>1</v>
      </c>
      <c r="S127" s="201"/>
      <c r="T127" s="201"/>
      <c r="U127" s="201"/>
      <c r="V127" s="201"/>
      <c r="W127" s="201">
        <v>0</v>
      </c>
      <c r="X127" s="201">
        <v>0</v>
      </c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2"/>
      <c r="AV127" s="201"/>
      <c r="AW127" s="201">
        <v>0</v>
      </c>
      <c r="AX127" s="201">
        <v>0</v>
      </c>
      <c r="AY127" s="201">
        <v>0</v>
      </c>
      <c r="AZ127" s="201">
        <v>0</v>
      </c>
      <c r="BA127" s="201">
        <v>0</v>
      </c>
      <c r="BB127" s="201">
        <v>0</v>
      </c>
      <c r="BC127" s="201">
        <v>0</v>
      </c>
      <c r="BD127" s="201">
        <v>0</v>
      </c>
      <c r="BE127" s="201">
        <v>0</v>
      </c>
      <c r="BF127" s="215">
        <f t="shared" si="33"/>
        <v>14</v>
      </c>
    </row>
    <row r="128" spans="1:58" ht="12.75">
      <c r="A128" s="223"/>
      <c r="B128" s="226" t="s">
        <v>145</v>
      </c>
      <c r="C128" s="225" t="s">
        <v>175</v>
      </c>
      <c r="D128" s="201" t="s">
        <v>120</v>
      </c>
      <c r="E128" s="201">
        <v>3</v>
      </c>
      <c r="F128" s="201">
        <v>3</v>
      </c>
      <c r="G128" s="201">
        <v>3</v>
      </c>
      <c r="H128" s="201">
        <v>2</v>
      </c>
      <c r="I128" s="201">
        <v>3</v>
      </c>
      <c r="J128" s="201">
        <v>3</v>
      </c>
      <c r="K128" s="201">
        <v>2</v>
      </c>
      <c r="L128" s="201">
        <v>3</v>
      </c>
      <c r="M128" s="201">
        <v>3</v>
      </c>
      <c r="N128" s="201">
        <v>3</v>
      </c>
      <c r="O128" s="201">
        <v>3</v>
      </c>
      <c r="P128" s="201">
        <v>2</v>
      </c>
      <c r="Q128" s="201">
        <v>3</v>
      </c>
      <c r="R128" s="201">
        <v>2</v>
      </c>
      <c r="S128" s="201"/>
      <c r="T128" s="201"/>
      <c r="U128" s="201"/>
      <c r="V128" s="201"/>
      <c r="W128" s="201">
        <v>0</v>
      </c>
      <c r="X128" s="201">
        <v>0</v>
      </c>
      <c r="Y128" s="201">
        <v>1</v>
      </c>
      <c r="Z128" s="201">
        <v>1</v>
      </c>
      <c r="AA128" s="201">
        <v>1</v>
      </c>
      <c r="AB128" s="201">
        <v>1</v>
      </c>
      <c r="AC128" s="201">
        <v>2</v>
      </c>
      <c r="AD128" s="201">
        <v>2</v>
      </c>
      <c r="AE128" s="201">
        <v>2</v>
      </c>
      <c r="AF128" s="201">
        <v>2</v>
      </c>
      <c r="AG128" s="201">
        <v>2</v>
      </c>
      <c r="AH128" s="201">
        <v>2</v>
      </c>
      <c r="AI128" s="201">
        <v>2</v>
      </c>
      <c r="AJ128" s="201">
        <v>1</v>
      </c>
      <c r="AK128" s="201">
        <v>2</v>
      </c>
      <c r="AL128" s="201">
        <v>1</v>
      </c>
      <c r="AM128" s="201">
        <v>1</v>
      </c>
      <c r="AN128" s="201"/>
      <c r="AO128" s="201"/>
      <c r="AP128" s="201"/>
      <c r="AQ128" s="201"/>
      <c r="AR128" s="201"/>
      <c r="AS128" s="201"/>
      <c r="AT128" s="201"/>
      <c r="AU128" s="202"/>
      <c r="AV128" s="201"/>
      <c r="AW128" s="201">
        <v>0</v>
      </c>
      <c r="AX128" s="201">
        <v>0</v>
      </c>
      <c r="AY128" s="201">
        <v>0</v>
      </c>
      <c r="AZ128" s="201">
        <v>0</v>
      </c>
      <c r="BA128" s="201">
        <v>0</v>
      </c>
      <c r="BB128" s="201">
        <v>0</v>
      </c>
      <c r="BC128" s="201">
        <v>0</v>
      </c>
      <c r="BD128" s="201">
        <v>0</v>
      </c>
      <c r="BE128" s="201">
        <v>0</v>
      </c>
      <c r="BF128" s="215">
        <f t="shared" si="33"/>
        <v>61</v>
      </c>
    </row>
    <row r="129" spans="1:58" ht="12.75">
      <c r="A129" s="223"/>
      <c r="B129" s="203"/>
      <c r="C129" s="203"/>
      <c r="D129" s="215" t="s">
        <v>121</v>
      </c>
      <c r="E129" s="201">
        <v>2</v>
      </c>
      <c r="F129" s="201">
        <v>2</v>
      </c>
      <c r="G129" s="201">
        <v>2</v>
      </c>
      <c r="H129" s="201">
        <v>2</v>
      </c>
      <c r="I129" s="201">
        <v>1</v>
      </c>
      <c r="J129" s="201">
        <v>2</v>
      </c>
      <c r="K129" s="201">
        <v>0</v>
      </c>
      <c r="L129" s="201">
        <v>0</v>
      </c>
      <c r="M129" s="201">
        <v>1</v>
      </c>
      <c r="N129" s="201">
        <v>1</v>
      </c>
      <c r="O129" s="201">
        <v>1</v>
      </c>
      <c r="P129" s="201">
        <v>1</v>
      </c>
      <c r="Q129" s="201">
        <v>1</v>
      </c>
      <c r="R129" s="201">
        <v>1</v>
      </c>
      <c r="S129" s="201"/>
      <c r="T129" s="201"/>
      <c r="U129" s="201"/>
      <c r="V129" s="201"/>
      <c r="W129" s="201">
        <v>0</v>
      </c>
      <c r="X129" s="201">
        <v>0</v>
      </c>
      <c r="Y129" s="201">
        <v>1</v>
      </c>
      <c r="Z129" s="201">
        <v>1</v>
      </c>
      <c r="AA129" s="201">
        <v>1</v>
      </c>
      <c r="AB129" s="201">
        <v>1</v>
      </c>
      <c r="AC129" s="201">
        <v>1</v>
      </c>
      <c r="AD129" s="201">
        <v>1</v>
      </c>
      <c r="AE129" s="201">
        <v>1</v>
      </c>
      <c r="AF129" s="201">
        <v>1</v>
      </c>
      <c r="AG129" s="201">
        <v>1</v>
      </c>
      <c r="AH129" s="201">
        <v>1</v>
      </c>
      <c r="AI129" s="201">
        <v>1</v>
      </c>
      <c r="AJ129" s="201">
        <v>1</v>
      </c>
      <c r="AK129" s="201">
        <v>1</v>
      </c>
      <c r="AL129" s="201">
        <v>1</v>
      </c>
      <c r="AM129" s="201">
        <v>1</v>
      </c>
      <c r="AN129" s="201"/>
      <c r="AO129" s="201"/>
      <c r="AP129" s="201"/>
      <c r="AQ129" s="201"/>
      <c r="AR129" s="201"/>
      <c r="AS129" s="201"/>
      <c r="AT129" s="201"/>
      <c r="AU129" s="202"/>
      <c r="AV129" s="201"/>
      <c r="AW129" s="201">
        <v>0</v>
      </c>
      <c r="AX129" s="201">
        <v>0</v>
      </c>
      <c r="AY129" s="201">
        <v>0</v>
      </c>
      <c r="AZ129" s="201">
        <v>0</v>
      </c>
      <c r="BA129" s="201">
        <v>0</v>
      </c>
      <c r="BB129" s="201">
        <v>0</v>
      </c>
      <c r="BC129" s="201">
        <v>0</v>
      </c>
      <c r="BD129" s="201">
        <v>0</v>
      </c>
      <c r="BE129" s="201">
        <v>0</v>
      </c>
      <c r="BF129" s="215">
        <f t="shared" si="33"/>
        <v>32</v>
      </c>
    </row>
    <row r="130" spans="1:58" ht="12.75">
      <c r="A130" s="223"/>
      <c r="B130" s="204" t="s">
        <v>146</v>
      </c>
      <c r="C130" s="225" t="s">
        <v>84</v>
      </c>
      <c r="D130" s="201" t="s">
        <v>120</v>
      </c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0</v>
      </c>
      <c r="X130" s="201">
        <v>0</v>
      </c>
      <c r="Y130" s="201">
        <v>2</v>
      </c>
      <c r="Z130" s="201">
        <v>2</v>
      </c>
      <c r="AA130" s="201">
        <v>2</v>
      </c>
      <c r="AB130" s="201">
        <v>2</v>
      </c>
      <c r="AC130" s="201">
        <v>2</v>
      </c>
      <c r="AD130" s="201">
        <v>2</v>
      </c>
      <c r="AE130" s="201">
        <v>2</v>
      </c>
      <c r="AF130" s="201">
        <v>2</v>
      </c>
      <c r="AG130" s="201">
        <v>3</v>
      </c>
      <c r="AH130" s="201">
        <v>3</v>
      </c>
      <c r="AI130" s="201">
        <v>3</v>
      </c>
      <c r="AJ130" s="201">
        <v>3</v>
      </c>
      <c r="AK130" s="201">
        <v>2</v>
      </c>
      <c r="AL130" s="201">
        <v>1</v>
      </c>
      <c r="AM130" s="201">
        <v>1</v>
      </c>
      <c r="AN130" s="201"/>
      <c r="AO130" s="201"/>
      <c r="AP130" s="201"/>
      <c r="AQ130" s="201"/>
      <c r="AR130" s="201"/>
      <c r="AS130" s="201"/>
      <c r="AT130" s="201"/>
      <c r="AU130" s="202"/>
      <c r="AV130" s="201"/>
      <c r="AW130" s="201">
        <v>0</v>
      </c>
      <c r="AX130" s="201">
        <v>0</v>
      </c>
      <c r="AY130" s="201">
        <v>0</v>
      </c>
      <c r="AZ130" s="201">
        <v>0</v>
      </c>
      <c r="BA130" s="201">
        <v>0</v>
      </c>
      <c r="BB130" s="201">
        <v>0</v>
      </c>
      <c r="BC130" s="201">
        <v>0</v>
      </c>
      <c r="BD130" s="201">
        <v>0</v>
      </c>
      <c r="BE130" s="201">
        <v>0</v>
      </c>
      <c r="BF130" s="215">
        <f t="shared" si="33"/>
        <v>32</v>
      </c>
    </row>
    <row r="131" spans="1:58" ht="12.75">
      <c r="A131" s="223"/>
      <c r="B131" s="220"/>
      <c r="C131" s="225"/>
      <c r="D131" s="215" t="s">
        <v>121</v>
      </c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0</v>
      </c>
      <c r="X131" s="201">
        <v>0</v>
      </c>
      <c r="Y131" s="201">
        <v>1</v>
      </c>
      <c r="Z131" s="201">
        <v>1</v>
      </c>
      <c r="AA131" s="201">
        <v>1</v>
      </c>
      <c r="AB131" s="201">
        <v>1</v>
      </c>
      <c r="AC131" s="201">
        <v>1</v>
      </c>
      <c r="AD131" s="201">
        <v>1</v>
      </c>
      <c r="AE131" s="201">
        <v>1</v>
      </c>
      <c r="AF131" s="201">
        <v>1</v>
      </c>
      <c r="AG131" s="201">
        <v>1</v>
      </c>
      <c r="AH131" s="201">
        <v>1</v>
      </c>
      <c r="AI131" s="201">
        <v>1</v>
      </c>
      <c r="AJ131" s="201">
        <v>1</v>
      </c>
      <c r="AK131" s="201">
        <v>1</v>
      </c>
      <c r="AL131" s="201">
        <v>1</v>
      </c>
      <c r="AM131" s="201">
        <v>1</v>
      </c>
      <c r="AN131" s="201"/>
      <c r="AO131" s="201"/>
      <c r="AP131" s="201"/>
      <c r="AQ131" s="201"/>
      <c r="AR131" s="201"/>
      <c r="AS131" s="201"/>
      <c r="AT131" s="201"/>
      <c r="AU131" s="202"/>
      <c r="AV131" s="201"/>
      <c r="AW131" s="201">
        <v>0</v>
      </c>
      <c r="AX131" s="201">
        <v>0</v>
      </c>
      <c r="AY131" s="201">
        <v>0</v>
      </c>
      <c r="AZ131" s="201">
        <v>0</v>
      </c>
      <c r="BA131" s="201">
        <v>0</v>
      </c>
      <c r="BB131" s="201">
        <v>0</v>
      </c>
      <c r="BC131" s="201">
        <v>0</v>
      </c>
      <c r="BD131" s="201">
        <v>0</v>
      </c>
      <c r="BE131" s="201">
        <v>0</v>
      </c>
      <c r="BF131" s="215">
        <f t="shared" si="33"/>
        <v>15</v>
      </c>
    </row>
    <row r="132" spans="1:58" ht="12.75">
      <c r="A132" s="223"/>
      <c r="B132" s="204" t="s">
        <v>147</v>
      </c>
      <c r="C132" s="225" t="s">
        <v>257</v>
      </c>
      <c r="D132" s="201" t="s">
        <v>120</v>
      </c>
      <c r="E132" s="201">
        <v>1</v>
      </c>
      <c r="F132" s="201">
        <v>1</v>
      </c>
      <c r="G132" s="201">
        <v>1</v>
      </c>
      <c r="H132" s="201">
        <v>1</v>
      </c>
      <c r="I132" s="201">
        <v>1</v>
      </c>
      <c r="J132" s="201">
        <v>1</v>
      </c>
      <c r="K132" s="201">
        <v>1</v>
      </c>
      <c r="L132" s="201">
        <v>1</v>
      </c>
      <c r="M132" s="201">
        <v>1</v>
      </c>
      <c r="N132" s="201">
        <v>1</v>
      </c>
      <c r="O132" s="201">
        <v>1</v>
      </c>
      <c r="P132" s="201">
        <v>1</v>
      </c>
      <c r="Q132" s="201">
        <v>1</v>
      </c>
      <c r="R132" s="201">
        <v>1</v>
      </c>
      <c r="S132" s="201"/>
      <c r="T132" s="201"/>
      <c r="U132" s="201"/>
      <c r="V132" s="201"/>
      <c r="W132" s="201">
        <v>0</v>
      </c>
      <c r="X132" s="201">
        <v>0</v>
      </c>
      <c r="Y132" s="201">
        <v>4</v>
      </c>
      <c r="Z132" s="201">
        <v>4</v>
      </c>
      <c r="AA132" s="201">
        <v>4</v>
      </c>
      <c r="AB132" s="201">
        <v>3</v>
      </c>
      <c r="AC132" s="201">
        <v>3</v>
      </c>
      <c r="AD132" s="201">
        <v>3</v>
      </c>
      <c r="AE132" s="201">
        <v>3</v>
      </c>
      <c r="AF132" s="201">
        <v>3</v>
      </c>
      <c r="AG132" s="201">
        <v>3</v>
      </c>
      <c r="AH132" s="201">
        <v>3</v>
      </c>
      <c r="AI132" s="201">
        <v>3</v>
      </c>
      <c r="AJ132" s="201">
        <v>3</v>
      </c>
      <c r="AK132" s="201">
        <v>3</v>
      </c>
      <c r="AL132" s="201">
        <v>3</v>
      </c>
      <c r="AM132" s="201">
        <v>3</v>
      </c>
      <c r="AN132" s="201"/>
      <c r="AO132" s="201"/>
      <c r="AP132" s="201"/>
      <c r="AQ132" s="201"/>
      <c r="AR132" s="201"/>
      <c r="AS132" s="201"/>
      <c r="AT132" s="201"/>
      <c r="AU132" s="202"/>
      <c r="AV132" s="201"/>
      <c r="AW132" s="201">
        <v>0</v>
      </c>
      <c r="AX132" s="201">
        <v>0</v>
      </c>
      <c r="AY132" s="201">
        <v>0</v>
      </c>
      <c r="AZ132" s="201">
        <v>0</v>
      </c>
      <c r="BA132" s="201">
        <v>0</v>
      </c>
      <c r="BB132" s="201">
        <v>0</v>
      </c>
      <c r="BC132" s="201">
        <v>0</v>
      </c>
      <c r="BD132" s="201">
        <v>0</v>
      </c>
      <c r="BE132" s="201">
        <v>0</v>
      </c>
      <c r="BF132" s="215">
        <f t="shared" si="33"/>
        <v>62</v>
      </c>
    </row>
    <row r="133" spans="1:58" ht="12.75">
      <c r="A133" s="223"/>
      <c r="B133" s="220"/>
      <c r="C133" s="203"/>
      <c r="D133" s="215" t="s">
        <v>121</v>
      </c>
      <c r="E133" s="201">
        <v>0</v>
      </c>
      <c r="F133" s="201">
        <v>0</v>
      </c>
      <c r="G133" s="201">
        <v>0</v>
      </c>
      <c r="H133" s="201">
        <v>1</v>
      </c>
      <c r="I133" s="201">
        <v>0</v>
      </c>
      <c r="J133" s="201"/>
      <c r="K133" s="201">
        <v>0</v>
      </c>
      <c r="L133" s="201">
        <v>1</v>
      </c>
      <c r="M133" s="201">
        <v>0</v>
      </c>
      <c r="N133" s="201">
        <v>1</v>
      </c>
      <c r="O133" s="201">
        <v>0</v>
      </c>
      <c r="P133" s="201">
        <v>1</v>
      </c>
      <c r="Q133" s="201">
        <v>0</v>
      </c>
      <c r="R133" s="201">
        <v>1</v>
      </c>
      <c r="S133" s="201"/>
      <c r="T133" s="201"/>
      <c r="U133" s="201"/>
      <c r="V133" s="201"/>
      <c r="W133" s="201">
        <v>0</v>
      </c>
      <c r="X133" s="201">
        <v>0</v>
      </c>
      <c r="Y133" s="201">
        <v>1</v>
      </c>
      <c r="Z133" s="201">
        <v>2</v>
      </c>
      <c r="AA133" s="201">
        <v>1</v>
      </c>
      <c r="AB133" s="201">
        <v>2</v>
      </c>
      <c r="AC133" s="201">
        <v>2</v>
      </c>
      <c r="AD133" s="201">
        <v>2</v>
      </c>
      <c r="AE133" s="201">
        <v>2</v>
      </c>
      <c r="AF133" s="201">
        <v>1</v>
      </c>
      <c r="AG133" s="201">
        <v>2</v>
      </c>
      <c r="AH133" s="201">
        <v>2</v>
      </c>
      <c r="AI133" s="201">
        <v>1</v>
      </c>
      <c r="AJ133" s="201">
        <v>1</v>
      </c>
      <c r="AK133" s="201">
        <v>1</v>
      </c>
      <c r="AL133" s="201">
        <v>1</v>
      </c>
      <c r="AM133" s="201">
        <v>1</v>
      </c>
      <c r="AN133" s="201"/>
      <c r="AO133" s="201"/>
      <c r="AP133" s="201"/>
      <c r="AQ133" s="201"/>
      <c r="AR133" s="201"/>
      <c r="AS133" s="201"/>
      <c r="AT133" s="201"/>
      <c r="AU133" s="202"/>
      <c r="AV133" s="201"/>
      <c r="AW133" s="201">
        <v>0</v>
      </c>
      <c r="AX133" s="201">
        <v>0</v>
      </c>
      <c r="AY133" s="201">
        <v>0</v>
      </c>
      <c r="AZ133" s="201">
        <v>0</v>
      </c>
      <c r="BA133" s="201">
        <v>0</v>
      </c>
      <c r="BB133" s="201">
        <v>0</v>
      </c>
      <c r="BC133" s="201">
        <v>0</v>
      </c>
      <c r="BD133" s="201">
        <v>0</v>
      </c>
      <c r="BE133" s="201">
        <v>0</v>
      </c>
      <c r="BF133" s="215">
        <f t="shared" si="33"/>
        <v>27</v>
      </c>
    </row>
    <row r="134" spans="1:58" ht="12.75">
      <c r="A134" s="223"/>
      <c r="B134" s="204" t="s">
        <v>258</v>
      </c>
      <c r="C134" s="225" t="s">
        <v>32</v>
      </c>
      <c r="D134" s="201" t="s">
        <v>120</v>
      </c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0</v>
      </c>
      <c r="X134" s="201">
        <v>0</v>
      </c>
      <c r="Y134" s="201">
        <v>3</v>
      </c>
      <c r="Z134" s="201">
        <v>2</v>
      </c>
      <c r="AA134" s="201">
        <v>2</v>
      </c>
      <c r="AB134" s="201">
        <v>3</v>
      </c>
      <c r="AC134" s="201">
        <v>3</v>
      </c>
      <c r="AD134" s="201">
        <v>3</v>
      </c>
      <c r="AE134" s="201">
        <v>3</v>
      </c>
      <c r="AF134" s="201">
        <v>2</v>
      </c>
      <c r="AG134" s="201">
        <v>2</v>
      </c>
      <c r="AH134" s="201">
        <v>2</v>
      </c>
      <c r="AI134" s="201">
        <v>2</v>
      </c>
      <c r="AJ134" s="201">
        <v>2</v>
      </c>
      <c r="AK134" s="201">
        <v>3</v>
      </c>
      <c r="AL134" s="201">
        <v>2</v>
      </c>
      <c r="AM134" s="201">
        <v>2</v>
      </c>
      <c r="AN134" s="201"/>
      <c r="AO134" s="201"/>
      <c r="AP134" s="201"/>
      <c r="AQ134" s="201"/>
      <c r="AR134" s="201"/>
      <c r="AS134" s="201"/>
      <c r="AT134" s="201"/>
      <c r="AU134" s="202"/>
      <c r="AV134" s="201"/>
      <c r="AW134" s="201">
        <v>0</v>
      </c>
      <c r="AX134" s="201">
        <v>0</v>
      </c>
      <c r="AY134" s="201">
        <v>0</v>
      </c>
      <c r="AZ134" s="201">
        <v>0</v>
      </c>
      <c r="BA134" s="201">
        <v>0</v>
      </c>
      <c r="BB134" s="201">
        <v>0</v>
      </c>
      <c r="BC134" s="201">
        <v>0</v>
      </c>
      <c r="BD134" s="201">
        <v>0</v>
      </c>
      <c r="BE134" s="201">
        <v>0</v>
      </c>
      <c r="BF134" s="215">
        <f t="shared" si="33"/>
        <v>36</v>
      </c>
    </row>
    <row r="135" spans="1:58" ht="12.75">
      <c r="A135" s="223"/>
      <c r="B135" s="203"/>
      <c r="C135" s="203"/>
      <c r="D135" s="215" t="s">
        <v>121</v>
      </c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0</v>
      </c>
      <c r="X135" s="201">
        <v>0</v>
      </c>
      <c r="Y135" s="201">
        <v>1</v>
      </c>
      <c r="Z135" s="201">
        <v>1</v>
      </c>
      <c r="AA135" s="201">
        <v>1</v>
      </c>
      <c r="AB135" s="201">
        <v>1</v>
      </c>
      <c r="AC135" s="201">
        <v>1</v>
      </c>
      <c r="AD135" s="201">
        <v>1</v>
      </c>
      <c r="AE135" s="201">
        <v>1</v>
      </c>
      <c r="AF135" s="201">
        <v>1</v>
      </c>
      <c r="AG135" s="201">
        <v>1</v>
      </c>
      <c r="AH135" s="201">
        <v>1</v>
      </c>
      <c r="AI135" s="201">
        <v>1</v>
      </c>
      <c r="AJ135" s="201">
        <v>1</v>
      </c>
      <c r="AK135" s="201">
        <v>1</v>
      </c>
      <c r="AL135" s="201">
        <v>1</v>
      </c>
      <c r="AM135" s="201">
        <v>2</v>
      </c>
      <c r="AN135" s="201"/>
      <c r="AO135" s="201"/>
      <c r="AP135" s="201"/>
      <c r="AQ135" s="201"/>
      <c r="AR135" s="201"/>
      <c r="AS135" s="201"/>
      <c r="AT135" s="201"/>
      <c r="AU135" s="202"/>
      <c r="AV135" s="201"/>
      <c r="AW135" s="201">
        <v>0</v>
      </c>
      <c r="AX135" s="201">
        <v>0</v>
      </c>
      <c r="AY135" s="201">
        <v>0</v>
      </c>
      <c r="AZ135" s="201">
        <v>0</v>
      </c>
      <c r="BA135" s="201">
        <v>0</v>
      </c>
      <c r="BB135" s="201">
        <v>0</v>
      </c>
      <c r="BC135" s="201">
        <v>0</v>
      </c>
      <c r="BD135" s="201">
        <v>0</v>
      </c>
      <c r="BE135" s="201">
        <v>0</v>
      </c>
      <c r="BF135" s="215">
        <f t="shared" si="33"/>
        <v>16</v>
      </c>
    </row>
    <row r="136" spans="1:58" ht="12.75">
      <c r="A136" s="223"/>
      <c r="B136" s="220" t="s">
        <v>33</v>
      </c>
      <c r="C136" s="220" t="s">
        <v>134</v>
      </c>
      <c r="D136" s="201" t="s">
        <v>120</v>
      </c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>
        <v>0</v>
      </c>
      <c r="X136" s="201">
        <v>0</v>
      </c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2"/>
      <c r="AV136" s="201"/>
      <c r="AW136" s="201">
        <v>0</v>
      </c>
      <c r="AX136" s="201">
        <v>0</v>
      </c>
      <c r="AY136" s="201">
        <v>0</v>
      </c>
      <c r="AZ136" s="201">
        <v>0</v>
      </c>
      <c r="BA136" s="201">
        <v>0</v>
      </c>
      <c r="BB136" s="201">
        <v>0</v>
      </c>
      <c r="BC136" s="201">
        <v>0</v>
      </c>
      <c r="BD136" s="201">
        <v>0</v>
      </c>
      <c r="BE136" s="201">
        <v>0</v>
      </c>
      <c r="BF136" s="215">
        <f t="shared" si="33"/>
        <v>0</v>
      </c>
    </row>
    <row r="137" spans="1:58" ht="20.25" customHeight="1">
      <c r="A137" s="223"/>
      <c r="B137" s="220"/>
      <c r="C137" s="224" t="s">
        <v>132</v>
      </c>
      <c r="D137" s="201" t="s">
        <v>121</v>
      </c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0</v>
      </c>
      <c r="X137" s="201">
        <v>0</v>
      </c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2"/>
      <c r="AV137" s="201"/>
      <c r="AW137" s="201">
        <v>0</v>
      </c>
      <c r="AX137" s="201">
        <v>0</v>
      </c>
      <c r="AY137" s="201">
        <v>0</v>
      </c>
      <c r="AZ137" s="201">
        <v>0</v>
      </c>
      <c r="BA137" s="201">
        <v>0</v>
      </c>
      <c r="BB137" s="201">
        <v>0</v>
      </c>
      <c r="BC137" s="201">
        <v>0</v>
      </c>
      <c r="BD137" s="201">
        <v>0</v>
      </c>
      <c r="BE137" s="201">
        <v>0</v>
      </c>
      <c r="BF137" s="215">
        <f t="shared" si="33"/>
        <v>0</v>
      </c>
    </row>
    <row r="138" spans="1:58" ht="12.75">
      <c r="A138" s="223"/>
      <c r="B138" s="220" t="s">
        <v>135</v>
      </c>
      <c r="C138" s="220" t="s">
        <v>136</v>
      </c>
      <c r="D138" s="201" t="s">
        <v>120</v>
      </c>
      <c r="E138" s="201">
        <f aca="true" t="shared" si="38" ref="E138:U138">E140+E148+E156+E160</f>
        <v>2</v>
      </c>
      <c r="F138" s="201">
        <f t="shared" si="38"/>
        <v>2</v>
      </c>
      <c r="G138" s="201">
        <f t="shared" si="38"/>
        <v>2</v>
      </c>
      <c r="H138" s="201">
        <f t="shared" si="38"/>
        <v>2</v>
      </c>
      <c r="I138" s="201">
        <f t="shared" si="38"/>
        <v>2</v>
      </c>
      <c r="J138" s="201">
        <f t="shared" si="38"/>
        <v>1</v>
      </c>
      <c r="K138" s="201">
        <f t="shared" si="38"/>
        <v>3</v>
      </c>
      <c r="L138" s="201">
        <f t="shared" si="38"/>
        <v>1</v>
      </c>
      <c r="M138" s="201">
        <f t="shared" si="38"/>
        <v>1</v>
      </c>
      <c r="N138" s="201">
        <f t="shared" si="38"/>
        <v>1</v>
      </c>
      <c r="O138" s="201">
        <f t="shared" si="38"/>
        <v>1</v>
      </c>
      <c r="P138" s="201">
        <f t="shared" si="38"/>
        <v>1</v>
      </c>
      <c r="Q138" s="201">
        <f t="shared" si="38"/>
        <v>1</v>
      </c>
      <c r="R138" s="201">
        <f t="shared" si="38"/>
        <v>1</v>
      </c>
      <c r="S138" s="201">
        <f t="shared" si="38"/>
        <v>36</v>
      </c>
      <c r="T138" s="201">
        <f t="shared" si="38"/>
        <v>36</v>
      </c>
      <c r="U138" s="201">
        <f t="shared" si="38"/>
        <v>0</v>
      </c>
      <c r="V138" s="201"/>
      <c r="W138" s="201">
        <v>0</v>
      </c>
      <c r="X138" s="201">
        <v>0</v>
      </c>
      <c r="Y138" s="201">
        <f>Y140+Y164</f>
        <v>7</v>
      </c>
      <c r="Z138" s="201">
        <f aca="true" t="shared" si="39" ref="Z138:AR138">Z140+Z164</f>
        <v>6</v>
      </c>
      <c r="AA138" s="201">
        <f t="shared" si="39"/>
        <v>7</v>
      </c>
      <c r="AB138" s="201">
        <f t="shared" si="39"/>
        <v>6</v>
      </c>
      <c r="AC138" s="201">
        <f t="shared" si="39"/>
        <v>6</v>
      </c>
      <c r="AD138" s="201">
        <f t="shared" si="39"/>
        <v>5</v>
      </c>
      <c r="AE138" s="201">
        <f t="shared" si="39"/>
        <v>6</v>
      </c>
      <c r="AF138" s="201">
        <f t="shared" si="39"/>
        <v>6</v>
      </c>
      <c r="AG138" s="201">
        <f t="shared" si="39"/>
        <v>6</v>
      </c>
      <c r="AH138" s="201">
        <f t="shared" si="39"/>
        <v>5</v>
      </c>
      <c r="AI138" s="201">
        <f t="shared" si="39"/>
        <v>6</v>
      </c>
      <c r="AJ138" s="201">
        <f t="shared" si="39"/>
        <v>6</v>
      </c>
      <c r="AK138" s="201">
        <f t="shared" si="39"/>
        <v>6</v>
      </c>
      <c r="AL138" s="201">
        <f t="shared" si="39"/>
        <v>6</v>
      </c>
      <c r="AM138" s="201">
        <f t="shared" si="39"/>
        <v>6</v>
      </c>
      <c r="AN138" s="201">
        <f t="shared" si="39"/>
        <v>36</v>
      </c>
      <c r="AO138" s="201">
        <f>AO140+AO164</f>
        <v>36</v>
      </c>
      <c r="AP138" s="201">
        <f t="shared" si="39"/>
        <v>36</v>
      </c>
      <c r="AQ138" s="201">
        <f t="shared" si="39"/>
        <v>0</v>
      </c>
      <c r="AR138" s="201">
        <f t="shared" si="39"/>
        <v>0</v>
      </c>
      <c r="AS138" s="201">
        <f>AS140+AS148+AS156+AS160</f>
        <v>0</v>
      </c>
      <c r="AT138" s="201">
        <f>AT140+AT148+AT156+AT160</f>
        <v>0</v>
      </c>
      <c r="AU138" s="202"/>
      <c r="AV138" s="201">
        <f>AV140+AV148+AV156+AV160</f>
        <v>0</v>
      </c>
      <c r="AW138" s="201">
        <v>0</v>
      </c>
      <c r="AX138" s="201">
        <v>0</v>
      </c>
      <c r="AY138" s="201">
        <v>0</v>
      </c>
      <c r="AZ138" s="201">
        <v>0</v>
      </c>
      <c r="BA138" s="201">
        <v>0</v>
      </c>
      <c r="BB138" s="201">
        <v>0</v>
      </c>
      <c r="BC138" s="201">
        <v>0</v>
      </c>
      <c r="BD138" s="201">
        <v>0</v>
      </c>
      <c r="BE138" s="201">
        <v>0</v>
      </c>
      <c r="BF138" s="215">
        <f t="shared" si="33"/>
        <v>291</v>
      </c>
    </row>
    <row r="139" spans="1:58" ht="12.75">
      <c r="A139" s="223"/>
      <c r="B139" s="220"/>
      <c r="C139" s="220"/>
      <c r="D139" s="201" t="s">
        <v>121</v>
      </c>
      <c r="E139" s="201">
        <f aca="true" t="shared" si="40" ref="E139:U139">E141</f>
        <v>1</v>
      </c>
      <c r="F139" s="201">
        <f t="shared" si="40"/>
        <v>1</v>
      </c>
      <c r="G139" s="201">
        <f t="shared" si="40"/>
        <v>0</v>
      </c>
      <c r="H139" s="201">
        <f t="shared" si="40"/>
        <v>1</v>
      </c>
      <c r="I139" s="201">
        <f t="shared" si="40"/>
        <v>1</v>
      </c>
      <c r="J139" s="201">
        <f t="shared" si="40"/>
        <v>1</v>
      </c>
      <c r="K139" s="201">
        <f t="shared" si="40"/>
        <v>1</v>
      </c>
      <c r="L139" s="201">
        <f t="shared" si="40"/>
        <v>1</v>
      </c>
      <c r="M139" s="201">
        <f t="shared" si="40"/>
        <v>1</v>
      </c>
      <c r="N139" s="201">
        <f t="shared" si="40"/>
        <v>1</v>
      </c>
      <c r="O139" s="201">
        <f t="shared" si="40"/>
        <v>1</v>
      </c>
      <c r="P139" s="201">
        <f t="shared" si="40"/>
        <v>1</v>
      </c>
      <c r="Q139" s="201">
        <f t="shared" si="40"/>
        <v>1</v>
      </c>
      <c r="R139" s="201">
        <f t="shared" si="40"/>
        <v>1</v>
      </c>
      <c r="S139" s="201">
        <f t="shared" si="40"/>
        <v>0</v>
      </c>
      <c r="T139" s="201">
        <f t="shared" si="40"/>
        <v>0</v>
      </c>
      <c r="U139" s="201">
        <f t="shared" si="40"/>
        <v>0</v>
      </c>
      <c r="V139" s="201"/>
      <c r="W139" s="201">
        <v>0</v>
      </c>
      <c r="X139" s="201">
        <v>0</v>
      </c>
      <c r="Y139" s="201">
        <f>Y141</f>
        <v>3</v>
      </c>
      <c r="Z139" s="201">
        <f aca="true" t="shared" si="41" ref="Z139:AR139">Z141</f>
        <v>3</v>
      </c>
      <c r="AA139" s="201">
        <f t="shared" si="41"/>
        <v>3</v>
      </c>
      <c r="AB139" s="201">
        <f t="shared" si="41"/>
        <v>3</v>
      </c>
      <c r="AC139" s="201">
        <f t="shared" si="41"/>
        <v>2</v>
      </c>
      <c r="AD139" s="201">
        <f t="shared" si="41"/>
        <v>2</v>
      </c>
      <c r="AE139" s="201">
        <f t="shared" si="41"/>
        <v>2</v>
      </c>
      <c r="AF139" s="201">
        <f t="shared" si="41"/>
        <v>2</v>
      </c>
      <c r="AG139" s="201">
        <f t="shared" si="41"/>
        <v>2</v>
      </c>
      <c r="AH139" s="201">
        <f t="shared" si="41"/>
        <v>2</v>
      </c>
      <c r="AI139" s="201">
        <f t="shared" si="41"/>
        <v>2</v>
      </c>
      <c r="AJ139" s="201">
        <f t="shared" si="41"/>
        <v>2</v>
      </c>
      <c r="AK139" s="201">
        <f t="shared" si="41"/>
        <v>2</v>
      </c>
      <c r="AL139" s="201">
        <f t="shared" si="41"/>
        <v>2</v>
      </c>
      <c r="AM139" s="201">
        <f t="shared" si="41"/>
        <v>2</v>
      </c>
      <c r="AN139" s="201">
        <f t="shared" si="41"/>
        <v>0</v>
      </c>
      <c r="AO139" s="201">
        <f>AO141</f>
        <v>0</v>
      </c>
      <c r="AP139" s="201">
        <f t="shared" si="41"/>
        <v>0</v>
      </c>
      <c r="AQ139" s="201">
        <f t="shared" si="41"/>
        <v>0</v>
      </c>
      <c r="AR139" s="201">
        <f t="shared" si="41"/>
        <v>0</v>
      </c>
      <c r="AS139" s="201">
        <f>AS141</f>
        <v>0</v>
      </c>
      <c r="AT139" s="201">
        <f>AT141</f>
        <v>0</v>
      </c>
      <c r="AU139" s="202"/>
      <c r="AV139" s="201">
        <f>AV141</f>
        <v>0</v>
      </c>
      <c r="AW139" s="201">
        <v>0</v>
      </c>
      <c r="AX139" s="201">
        <v>0</v>
      </c>
      <c r="AY139" s="201">
        <v>0</v>
      </c>
      <c r="AZ139" s="201">
        <v>0</v>
      </c>
      <c r="BA139" s="201">
        <v>0</v>
      </c>
      <c r="BB139" s="201">
        <v>0</v>
      </c>
      <c r="BC139" s="201">
        <v>0</v>
      </c>
      <c r="BD139" s="201">
        <v>0</v>
      </c>
      <c r="BE139" s="201">
        <v>0</v>
      </c>
      <c r="BF139" s="215">
        <f t="shared" si="33"/>
        <v>47</v>
      </c>
    </row>
    <row r="140" spans="1:58" ht="42" customHeight="1">
      <c r="A140" s="223"/>
      <c r="B140" s="220" t="s">
        <v>148</v>
      </c>
      <c r="C140" s="226" t="s">
        <v>268</v>
      </c>
      <c r="D140" s="201" t="s">
        <v>120</v>
      </c>
      <c r="E140" s="201">
        <f aca="true" t="shared" si="42" ref="E140:AV140">E142+E144</f>
        <v>2</v>
      </c>
      <c r="F140" s="201">
        <f t="shared" si="42"/>
        <v>2</v>
      </c>
      <c r="G140" s="201">
        <f t="shared" si="42"/>
        <v>2</v>
      </c>
      <c r="H140" s="201">
        <f t="shared" si="42"/>
        <v>2</v>
      </c>
      <c r="I140" s="201">
        <f t="shared" si="42"/>
        <v>2</v>
      </c>
      <c r="J140" s="201">
        <f t="shared" si="42"/>
        <v>1</v>
      </c>
      <c r="K140" s="201">
        <f t="shared" si="42"/>
        <v>3</v>
      </c>
      <c r="L140" s="201">
        <f t="shared" si="42"/>
        <v>1</v>
      </c>
      <c r="M140" s="201">
        <f t="shared" si="42"/>
        <v>1</v>
      </c>
      <c r="N140" s="201">
        <f t="shared" si="42"/>
        <v>1</v>
      </c>
      <c r="O140" s="201">
        <f t="shared" si="42"/>
        <v>1</v>
      </c>
      <c r="P140" s="201">
        <f t="shared" si="42"/>
        <v>1</v>
      </c>
      <c r="Q140" s="201">
        <f t="shared" si="42"/>
        <v>1</v>
      </c>
      <c r="R140" s="201">
        <f t="shared" si="42"/>
        <v>1</v>
      </c>
      <c r="S140" s="201">
        <f>S142+S144</f>
        <v>36</v>
      </c>
      <c r="T140" s="201">
        <v>36</v>
      </c>
      <c r="U140" s="201">
        <f t="shared" si="42"/>
        <v>0</v>
      </c>
      <c r="V140" s="201"/>
      <c r="W140" s="201">
        <v>0</v>
      </c>
      <c r="X140" s="201">
        <v>0</v>
      </c>
      <c r="Y140" s="201">
        <f t="shared" si="42"/>
        <v>5</v>
      </c>
      <c r="Z140" s="201">
        <f t="shared" si="42"/>
        <v>5</v>
      </c>
      <c r="AA140" s="201">
        <f t="shared" si="42"/>
        <v>5</v>
      </c>
      <c r="AB140" s="201">
        <f t="shared" si="42"/>
        <v>5</v>
      </c>
      <c r="AC140" s="201">
        <f t="shared" si="42"/>
        <v>4</v>
      </c>
      <c r="AD140" s="201">
        <f t="shared" si="42"/>
        <v>4</v>
      </c>
      <c r="AE140" s="201">
        <f t="shared" si="42"/>
        <v>4</v>
      </c>
      <c r="AF140" s="201">
        <f t="shared" si="42"/>
        <v>4</v>
      </c>
      <c r="AG140" s="201">
        <f t="shared" si="42"/>
        <v>4</v>
      </c>
      <c r="AH140" s="201">
        <f t="shared" si="42"/>
        <v>4</v>
      </c>
      <c r="AI140" s="201">
        <f t="shared" si="42"/>
        <v>4</v>
      </c>
      <c r="AJ140" s="201">
        <f t="shared" si="42"/>
        <v>4</v>
      </c>
      <c r="AK140" s="201">
        <f t="shared" si="42"/>
        <v>4</v>
      </c>
      <c r="AL140" s="201">
        <f t="shared" si="42"/>
        <v>4</v>
      </c>
      <c r="AM140" s="201">
        <f t="shared" si="42"/>
        <v>4</v>
      </c>
      <c r="AN140" s="201">
        <f t="shared" si="42"/>
        <v>36</v>
      </c>
      <c r="AO140" s="201">
        <f>AO142+AO144</f>
        <v>36</v>
      </c>
      <c r="AP140" s="201">
        <f t="shared" si="42"/>
        <v>36</v>
      </c>
      <c r="AQ140" s="201">
        <f t="shared" si="42"/>
        <v>0</v>
      </c>
      <c r="AR140" s="201">
        <f t="shared" si="42"/>
        <v>0</v>
      </c>
      <c r="AS140" s="201">
        <f t="shared" si="42"/>
        <v>0</v>
      </c>
      <c r="AT140" s="201">
        <f t="shared" si="42"/>
        <v>0</v>
      </c>
      <c r="AU140" s="202"/>
      <c r="AV140" s="201">
        <f t="shared" si="42"/>
        <v>0</v>
      </c>
      <c r="AW140" s="201">
        <v>0</v>
      </c>
      <c r="AX140" s="201">
        <v>0</v>
      </c>
      <c r="AY140" s="201">
        <v>0</v>
      </c>
      <c r="AZ140" s="201">
        <v>0</v>
      </c>
      <c r="BA140" s="201">
        <v>0</v>
      </c>
      <c r="BB140" s="201">
        <v>0</v>
      </c>
      <c r="BC140" s="201">
        <v>0</v>
      </c>
      <c r="BD140" s="201">
        <v>0</v>
      </c>
      <c r="BE140" s="201">
        <v>0</v>
      </c>
      <c r="BF140" s="215">
        <f t="shared" si="33"/>
        <v>265</v>
      </c>
    </row>
    <row r="141" spans="1:58" ht="12.75">
      <c r="A141" s="223"/>
      <c r="B141" s="220"/>
      <c r="C141" s="226"/>
      <c r="D141" s="201" t="s">
        <v>121</v>
      </c>
      <c r="E141" s="201">
        <f>E143</f>
        <v>1</v>
      </c>
      <c r="F141" s="201">
        <f aca="true" t="shared" si="43" ref="F141:AV141">F143</f>
        <v>1</v>
      </c>
      <c r="G141" s="201">
        <f t="shared" si="43"/>
        <v>0</v>
      </c>
      <c r="H141" s="201">
        <f t="shared" si="43"/>
        <v>1</v>
      </c>
      <c r="I141" s="201">
        <f t="shared" si="43"/>
        <v>1</v>
      </c>
      <c r="J141" s="201">
        <f t="shared" si="43"/>
        <v>1</v>
      </c>
      <c r="K141" s="201">
        <f t="shared" si="43"/>
        <v>1</v>
      </c>
      <c r="L141" s="201">
        <f t="shared" si="43"/>
        <v>1</v>
      </c>
      <c r="M141" s="201">
        <f t="shared" si="43"/>
        <v>1</v>
      </c>
      <c r="N141" s="201">
        <f t="shared" si="43"/>
        <v>1</v>
      </c>
      <c r="O141" s="201">
        <f t="shared" si="43"/>
        <v>1</v>
      </c>
      <c r="P141" s="201">
        <f t="shared" si="43"/>
        <v>1</v>
      </c>
      <c r="Q141" s="201">
        <f t="shared" si="43"/>
        <v>1</v>
      </c>
      <c r="R141" s="201">
        <f t="shared" si="43"/>
        <v>1</v>
      </c>
      <c r="S141" s="201">
        <f>S143</f>
        <v>0</v>
      </c>
      <c r="T141" s="201">
        <f>T143</f>
        <v>0</v>
      </c>
      <c r="U141" s="201">
        <f t="shared" si="43"/>
        <v>0</v>
      </c>
      <c r="V141" s="201"/>
      <c r="W141" s="201">
        <v>0</v>
      </c>
      <c r="X141" s="201">
        <v>0</v>
      </c>
      <c r="Y141" s="201">
        <f t="shared" si="43"/>
        <v>3</v>
      </c>
      <c r="Z141" s="201">
        <f t="shared" si="43"/>
        <v>3</v>
      </c>
      <c r="AA141" s="201">
        <f t="shared" si="43"/>
        <v>3</v>
      </c>
      <c r="AB141" s="201">
        <f t="shared" si="43"/>
        <v>3</v>
      </c>
      <c r="AC141" s="201">
        <f t="shared" si="43"/>
        <v>2</v>
      </c>
      <c r="AD141" s="201">
        <f t="shared" si="43"/>
        <v>2</v>
      </c>
      <c r="AE141" s="201">
        <f t="shared" si="43"/>
        <v>2</v>
      </c>
      <c r="AF141" s="201">
        <f t="shared" si="43"/>
        <v>2</v>
      </c>
      <c r="AG141" s="201">
        <f t="shared" si="43"/>
        <v>2</v>
      </c>
      <c r="AH141" s="201">
        <f t="shared" si="43"/>
        <v>2</v>
      </c>
      <c r="AI141" s="201">
        <f t="shared" si="43"/>
        <v>2</v>
      </c>
      <c r="AJ141" s="201">
        <f t="shared" si="43"/>
        <v>2</v>
      </c>
      <c r="AK141" s="201">
        <f t="shared" si="43"/>
        <v>2</v>
      </c>
      <c r="AL141" s="201">
        <f t="shared" si="43"/>
        <v>2</v>
      </c>
      <c r="AM141" s="201">
        <f t="shared" si="43"/>
        <v>2</v>
      </c>
      <c r="AN141" s="201">
        <f t="shared" si="43"/>
        <v>0</v>
      </c>
      <c r="AO141" s="201">
        <f>AO143</f>
        <v>0</v>
      </c>
      <c r="AP141" s="201">
        <f t="shared" si="43"/>
        <v>0</v>
      </c>
      <c r="AQ141" s="201">
        <f t="shared" si="43"/>
        <v>0</v>
      </c>
      <c r="AR141" s="201">
        <f t="shared" si="43"/>
        <v>0</v>
      </c>
      <c r="AS141" s="201">
        <f t="shared" si="43"/>
        <v>0</v>
      </c>
      <c r="AT141" s="201">
        <f t="shared" si="43"/>
        <v>0</v>
      </c>
      <c r="AU141" s="202"/>
      <c r="AV141" s="201">
        <f t="shared" si="43"/>
        <v>0</v>
      </c>
      <c r="AW141" s="201">
        <v>0</v>
      </c>
      <c r="AX141" s="201">
        <v>0</v>
      </c>
      <c r="AY141" s="201">
        <v>0</v>
      </c>
      <c r="AZ141" s="201">
        <v>0</v>
      </c>
      <c r="BA141" s="201">
        <v>0</v>
      </c>
      <c r="BB141" s="201">
        <v>0</v>
      </c>
      <c r="BC141" s="201">
        <v>0</v>
      </c>
      <c r="BD141" s="201">
        <v>0</v>
      </c>
      <c r="BE141" s="201">
        <v>0</v>
      </c>
      <c r="BF141" s="215">
        <f t="shared" si="33"/>
        <v>47</v>
      </c>
    </row>
    <row r="142" spans="1:58" ht="37.5" customHeight="1">
      <c r="A142" s="223"/>
      <c r="B142" s="235" t="s">
        <v>36</v>
      </c>
      <c r="C142" s="226" t="s">
        <v>269</v>
      </c>
      <c r="D142" s="201" t="s">
        <v>120</v>
      </c>
      <c r="E142" s="201">
        <v>2</v>
      </c>
      <c r="F142" s="201">
        <v>2</v>
      </c>
      <c r="G142" s="201">
        <v>2</v>
      </c>
      <c r="H142" s="201">
        <v>2</v>
      </c>
      <c r="I142" s="201">
        <v>2</v>
      </c>
      <c r="J142" s="201">
        <v>1</v>
      </c>
      <c r="K142" s="201">
        <v>3</v>
      </c>
      <c r="L142" s="201">
        <v>1</v>
      </c>
      <c r="M142" s="201">
        <v>1</v>
      </c>
      <c r="N142" s="201">
        <v>1</v>
      </c>
      <c r="O142" s="201">
        <v>1</v>
      </c>
      <c r="P142" s="201">
        <v>1</v>
      </c>
      <c r="Q142" s="201">
        <v>1</v>
      </c>
      <c r="R142" s="201">
        <v>1</v>
      </c>
      <c r="S142" s="201"/>
      <c r="T142" s="201"/>
      <c r="U142" s="201"/>
      <c r="V142" s="201"/>
      <c r="W142" s="201">
        <v>0</v>
      </c>
      <c r="X142" s="201">
        <v>0</v>
      </c>
      <c r="Y142" s="201">
        <v>5</v>
      </c>
      <c r="Z142" s="201">
        <v>5</v>
      </c>
      <c r="AA142" s="201">
        <v>5</v>
      </c>
      <c r="AB142" s="201">
        <v>5</v>
      </c>
      <c r="AC142" s="201">
        <v>4</v>
      </c>
      <c r="AD142" s="201">
        <v>4</v>
      </c>
      <c r="AE142" s="201">
        <v>4</v>
      </c>
      <c r="AF142" s="201">
        <v>4</v>
      </c>
      <c r="AG142" s="201">
        <v>4</v>
      </c>
      <c r="AH142" s="201">
        <v>4</v>
      </c>
      <c r="AI142" s="201">
        <v>4</v>
      </c>
      <c r="AJ142" s="201">
        <v>4</v>
      </c>
      <c r="AK142" s="201">
        <v>4</v>
      </c>
      <c r="AL142" s="201">
        <v>4</v>
      </c>
      <c r="AM142" s="201">
        <v>4</v>
      </c>
      <c r="AN142" s="201"/>
      <c r="AO142" s="201"/>
      <c r="AP142" s="201"/>
      <c r="AQ142" s="201"/>
      <c r="AR142" s="201"/>
      <c r="AS142" s="201"/>
      <c r="AT142" s="201"/>
      <c r="AU142" s="202"/>
      <c r="AV142" s="201"/>
      <c r="AW142" s="201">
        <v>0</v>
      </c>
      <c r="AX142" s="201">
        <v>0</v>
      </c>
      <c r="AY142" s="201">
        <v>0</v>
      </c>
      <c r="AZ142" s="201">
        <v>0</v>
      </c>
      <c r="BA142" s="201">
        <v>0</v>
      </c>
      <c r="BB142" s="201">
        <v>0</v>
      </c>
      <c r="BC142" s="201">
        <v>0</v>
      </c>
      <c r="BD142" s="201">
        <v>0</v>
      </c>
      <c r="BE142" s="201">
        <v>0</v>
      </c>
      <c r="BF142" s="215">
        <f t="shared" si="33"/>
        <v>85</v>
      </c>
    </row>
    <row r="143" spans="1:58" ht="12.75">
      <c r="A143" s="223"/>
      <c r="B143" s="235"/>
      <c r="C143" s="226"/>
      <c r="D143" s="201" t="s">
        <v>121</v>
      </c>
      <c r="E143" s="201">
        <v>1</v>
      </c>
      <c r="F143" s="201">
        <v>1</v>
      </c>
      <c r="G143" s="201">
        <v>0</v>
      </c>
      <c r="H143" s="201">
        <v>1</v>
      </c>
      <c r="I143" s="201">
        <v>1</v>
      </c>
      <c r="J143" s="201">
        <v>1</v>
      </c>
      <c r="K143" s="201">
        <v>1</v>
      </c>
      <c r="L143" s="201">
        <v>1</v>
      </c>
      <c r="M143" s="201">
        <v>1</v>
      </c>
      <c r="N143" s="201">
        <v>1</v>
      </c>
      <c r="O143" s="201">
        <v>1</v>
      </c>
      <c r="P143" s="201">
        <v>1</v>
      </c>
      <c r="Q143" s="201">
        <v>1</v>
      </c>
      <c r="R143" s="201">
        <v>1</v>
      </c>
      <c r="S143" s="201"/>
      <c r="T143" s="201"/>
      <c r="U143" s="201"/>
      <c r="V143" s="201"/>
      <c r="W143" s="201">
        <v>0</v>
      </c>
      <c r="X143" s="201">
        <v>0</v>
      </c>
      <c r="Y143" s="201">
        <v>3</v>
      </c>
      <c r="Z143" s="201">
        <v>3</v>
      </c>
      <c r="AA143" s="201">
        <v>3</v>
      </c>
      <c r="AB143" s="201">
        <v>3</v>
      </c>
      <c r="AC143" s="201">
        <v>2</v>
      </c>
      <c r="AD143" s="201">
        <v>2</v>
      </c>
      <c r="AE143" s="201">
        <v>2</v>
      </c>
      <c r="AF143" s="201">
        <v>2</v>
      </c>
      <c r="AG143" s="201">
        <v>2</v>
      </c>
      <c r="AH143" s="201">
        <v>2</v>
      </c>
      <c r="AI143" s="201">
        <v>2</v>
      </c>
      <c r="AJ143" s="201">
        <v>2</v>
      </c>
      <c r="AK143" s="201">
        <v>2</v>
      </c>
      <c r="AL143" s="201">
        <v>2</v>
      </c>
      <c r="AM143" s="201">
        <v>2</v>
      </c>
      <c r="AN143" s="201"/>
      <c r="AO143" s="201"/>
      <c r="AP143" s="201"/>
      <c r="AQ143" s="201"/>
      <c r="AR143" s="201"/>
      <c r="AS143" s="201"/>
      <c r="AT143" s="201"/>
      <c r="AU143" s="202"/>
      <c r="AV143" s="201"/>
      <c r="AW143" s="201">
        <v>0</v>
      </c>
      <c r="AX143" s="201">
        <v>0</v>
      </c>
      <c r="AY143" s="201">
        <v>0</v>
      </c>
      <c r="AZ143" s="201">
        <v>0</v>
      </c>
      <c r="BA143" s="201">
        <v>0</v>
      </c>
      <c r="BB143" s="201">
        <v>0</v>
      </c>
      <c r="BC143" s="201">
        <v>0</v>
      </c>
      <c r="BD143" s="201">
        <v>0</v>
      </c>
      <c r="BE143" s="201">
        <v>0</v>
      </c>
      <c r="BF143" s="215">
        <f t="shared" si="33"/>
        <v>47</v>
      </c>
    </row>
    <row r="144" spans="1:58" ht="20.25" customHeight="1">
      <c r="A144" s="223"/>
      <c r="B144" s="235" t="s">
        <v>233</v>
      </c>
      <c r="C144" s="226" t="s">
        <v>53</v>
      </c>
      <c r="D144" s="201" t="s">
        <v>120</v>
      </c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>
        <v>36</v>
      </c>
      <c r="T144" s="201"/>
      <c r="U144" s="201"/>
      <c r="V144" s="201"/>
      <c r="W144" s="201">
        <v>0</v>
      </c>
      <c r="X144" s="201">
        <v>0</v>
      </c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>
        <v>36</v>
      </c>
      <c r="AO144" s="201">
        <v>36</v>
      </c>
      <c r="AP144" s="201">
        <v>36</v>
      </c>
      <c r="AQ144" s="201"/>
      <c r="AR144" s="201"/>
      <c r="AS144" s="201"/>
      <c r="AT144" s="201"/>
      <c r="AU144" s="202"/>
      <c r="AV144" s="201"/>
      <c r="AW144" s="201">
        <v>0</v>
      </c>
      <c r="AX144" s="201">
        <v>0</v>
      </c>
      <c r="AY144" s="201">
        <v>0</v>
      </c>
      <c r="AZ144" s="201">
        <v>0</v>
      </c>
      <c r="BA144" s="201">
        <v>0</v>
      </c>
      <c r="BB144" s="201">
        <v>0</v>
      </c>
      <c r="BC144" s="201">
        <v>0</v>
      </c>
      <c r="BD144" s="201">
        <v>0</v>
      </c>
      <c r="BE144" s="201">
        <v>0</v>
      </c>
      <c r="BF144" s="215">
        <f t="shared" si="33"/>
        <v>144</v>
      </c>
    </row>
    <row r="145" spans="1:58" ht="20.25" customHeight="1">
      <c r="A145" s="223"/>
      <c r="B145" s="235"/>
      <c r="C145" s="226"/>
      <c r="D145" s="201" t="s">
        <v>121</v>
      </c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2"/>
      <c r="AV145" s="201"/>
      <c r="AW145" s="201">
        <v>0</v>
      </c>
      <c r="AX145" s="201">
        <v>0</v>
      </c>
      <c r="AY145" s="201">
        <v>0</v>
      </c>
      <c r="AZ145" s="201">
        <v>0</v>
      </c>
      <c r="BA145" s="201">
        <v>0</v>
      </c>
      <c r="BB145" s="201">
        <v>0</v>
      </c>
      <c r="BC145" s="201">
        <v>0</v>
      </c>
      <c r="BD145" s="201">
        <v>0</v>
      </c>
      <c r="BE145" s="201">
        <v>0</v>
      </c>
      <c r="BF145" s="215">
        <f t="shared" si="33"/>
        <v>0</v>
      </c>
    </row>
    <row r="146" spans="1:58" ht="18.75" customHeight="1">
      <c r="A146" s="223"/>
      <c r="B146" s="235" t="s">
        <v>270</v>
      </c>
      <c r="C146" s="226" t="s">
        <v>271</v>
      </c>
      <c r="D146" s="201" t="s">
        <v>120</v>
      </c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>
        <v>36</v>
      </c>
      <c r="U146" s="201"/>
      <c r="V146" s="201"/>
      <c r="W146" s="201">
        <v>0</v>
      </c>
      <c r="X146" s="201">
        <v>0</v>
      </c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>
        <v>36</v>
      </c>
      <c r="AR146" s="201">
        <v>36</v>
      </c>
      <c r="AS146" s="201">
        <v>36</v>
      </c>
      <c r="AT146" s="201">
        <v>36</v>
      </c>
      <c r="AU146" s="202"/>
      <c r="AV146" s="201"/>
      <c r="AW146" s="201">
        <v>0</v>
      </c>
      <c r="AX146" s="201">
        <v>0</v>
      </c>
      <c r="AY146" s="201">
        <v>0</v>
      </c>
      <c r="AZ146" s="201">
        <v>0</v>
      </c>
      <c r="BA146" s="201">
        <v>0</v>
      </c>
      <c r="BB146" s="201">
        <v>0</v>
      </c>
      <c r="BC146" s="201">
        <v>0</v>
      </c>
      <c r="BD146" s="201">
        <v>0</v>
      </c>
      <c r="BE146" s="201">
        <v>0</v>
      </c>
      <c r="BF146" s="215">
        <f t="shared" si="33"/>
        <v>180</v>
      </c>
    </row>
    <row r="147" spans="1:58" ht="18.75" customHeight="1">
      <c r="A147" s="223"/>
      <c r="B147" s="235"/>
      <c r="C147" s="226"/>
      <c r="D147" s="201" t="s">
        <v>121</v>
      </c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2"/>
      <c r="AV147" s="201"/>
      <c r="AW147" s="201">
        <v>0</v>
      </c>
      <c r="AX147" s="201">
        <v>0</v>
      </c>
      <c r="AY147" s="201">
        <v>0</v>
      </c>
      <c r="AZ147" s="201">
        <v>0</v>
      </c>
      <c r="BA147" s="201">
        <v>0</v>
      </c>
      <c r="BB147" s="201">
        <v>0</v>
      </c>
      <c r="BC147" s="201">
        <v>0</v>
      </c>
      <c r="BD147" s="201">
        <v>0</v>
      </c>
      <c r="BE147" s="201">
        <v>0</v>
      </c>
      <c r="BF147" s="215">
        <f t="shared" si="33"/>
        <v>0</v>
      </c>
    </row>
    <row r="148" spans="1:58" ht="49.5" customHeight="1">
      <c r="A148" s="223"/>
      <c r="B148" s="220" t="s">
        <v>149</v>
      </c>
      <c r="C148" s="226" t="str">
        <f>'[2]УП'!$B$48</f>
        <v>Выполнение сварки и резки средней сложности деталей</v>
      </c>
      <c r="D148" s="201" t="s">
        <v>120</v>
      </c>
      <c r="E148" s="201">
        <f>E150+E152+E154</f>
        <v>0</v>
      </c>
      <c r="F148" s="201">
        <f aca="true" t="shared" si="44" ref="F148:AV148">F150+F152+F154</f>
        <v>0</v>
      </c>
      <c r="G148" s="201">
        <f t="shared" si="44"/>
        <v>0</v>
      </c>
      <c r="H148" s="201">
        <f t="shared" si="44"/>
        <v>0</v>
      </c>
      <c r="I148" s="201">
        <f t="shared" si="44"/>
        <v>0</v>
      </c>
      <c r="J148" s="201">
        <f t="shared" si="44"/>
        <v>0</v>
      </c>
      <c r="K148" s="201">
        <f t="shared" si="44"/>
        <v>0</v>
      </c>
      <c r="L148" s="201">
        <f t="shared" si="44"/>
        <v>0</v>
      </c>
      <c r="M148" s="201">
        <f t="shared" si="44"/>
        <v>0</v>
      </c>
      <c r="N148" s="201">
        <f t="shared" si="44"/>
        <v>0</v>
      </c>
      <c r="O148" s="201">
        <f t="shared" si="44"/>
        <v>0</v>
      </c>
      <c r="P148" s="201">
        <f t="shared" si="44"/>
        <v>0</v>
      </c>
      <c r="Q148" s="201">
        <f t="shared" si="44"/>
        <v>0</v>
      </c>
      <c r="R148" s="201">
        <f t="shared" si="44"/>
        <v>0</v>
      </c>
      <c r="S148" s="201">
        <f>S150+S152+S154</f>
        <v>0</v>
      </c>
      <c r="T148" s="201">
        <f t="shared" si="44"/>
        <v>0</v>
      </c>
      <c r="U148" s="201">
        <f t="shared" si="44"/>
        <v>0</v>
      </c>
      <c r="V148" s="201"/>
      <c r="W148" s="201">
        <v>0</v>
      </c>
      <c r="X148" s="201">
        <v>0</v>
      </c>
      <c r="Y148" s="201">
        <f t="shared" si="44"/>
        <v>0</v>
      </c>
      <c r="Z148" s="201">
        <f t="shared" si="44"/>
        <v>0</v>
      </c>
      <c r="AA148" s="201">
        <f t="shared" si="44"/>
        <v>0</v>
      </c>
      <c r="AB148" s="201">
        <f t="shared" si="44"/>
        <v>0</v>
      </c>
      <c r="AC148" s="201">
        <f t="shared" si="44"/>
        <v>0</v>
      </c>
      <c r="AD148" s="201">
        <f t="shared" si="44"/>
        <v>0</v>
      </c>
      <c r="AE148" s="201">
        <f t="shared" si="44"/>
        <v>0</v>
      </c>
      <c r="AF148" s="201">
        <f t="shared" si="44"/>
        <v>0</v>
      </c>
      <c r="AG148" s="201">
        <f t="shared" si="44"/>
        <v>0</v>
      </c>
      <c r="AH148" s="201">
        <f t="shared" si="44"/>
        <v>0</v>
      </c>
      <c r="AI148" s="201">
        <f t="shared" si="44"/>
        <v>0</v>
      </c>
      <c r="AJ148" s="201">
        <f t="shared" si="44"/>
        <v>0</v>
      </c>
      <c r="AK148" s="201">
        <f t="shared" si="44"/>
        <v>0</v>
      </c>
      <c r="AL148" s="201">
        <f t="shared" si="44"/>
        <v>0</v>
      </c>
      <c r="AM148" s="201">
        <f t="shared" si="44"/>
        <v>0</v>
      </c>
      <c r="AN148" s="201">
        <f t="shared" si="44"/>
        <v>0</v>
      </c>
      <c r="AO148" s="201">
        <f t="shared" si="44"/>
        <v>0</v>
      </c>
      <c r="AP148" s="201">
        <f t="shared" si="44"/>
        <v>0</v>
      </c>
      <c r="AQ148" s="201">
        <f t="shared" si="44"/>
        <v>0</v>
      </c>
      <c r="AR148" s="201">
        <f t="shared" si="44"/>
        <v>0</v>
      </c>
      <c r="AS148" s="201">
        <f t="shared" si="44"/>
        <v>0</v>
      </c>
      <c r="AT148" s="201">
        <f t="shared" si="44"/>
        <v>0</v>
      </c>
      <c r="AU148" s="201">
        <f t="shared" si="44"/>
        <v>0</v>
      </c>
      <c r="AV148" s="201">
        <f t="shared" si="44"/>
        <v>0</v>
      </c>
      <c r="AW148" s="201">
        <v>0</v>
      </c>
      <c r="AX148" s="201">
        <v>0</v>
      </c>
      <c r="AY148" s="201">
        <v>0</v>
      </c>
      <c r="AZ148" s="201">
        <v>0</v>
      </c>
      <c r="BA148" s="201">
        <v>0</v>
      </c>
      <c r="BB148" s="201">
        <v>0</v>
      </c>
      <c r="BC148" s="201">
        <v>0</v>
      </c>
      <c r="BD148" s="201">
        <v>0</v>
      </c>
      <c r="BE148" s="201">
        <v>0</v>
      </c>
      <c r="BF148" s="215">
        <f t="shared" si="33"/>
        <v>0</v>
      </c>
    </row>
    <row r="149" spans="1:58" ht="12.75">
      <c r="A149" s="223"/>
      <c r="B149" s="220"/>
      <c r="C149" s="226"/>
      <c r="D149" s="201" t="s">
        <v>121</v>
      </c>
      <c r="E149" s="201">
        <f>E151</f>
        <v>0</v>
      </c>
      <c r="F149" s="201">
        <f aca="true" t="shared" si="45" ref="F149:AV149">F151</f>
        <v>0</v>
      </c>
      <c r="G149" s="201">
        <f t="shared" si="45"/>
        <v>0</v>
      </c>
      <c r="H149" s="201">
        <f t="shared" si="45"/>
        <v>0</v>
      </c>
      <c r="I149" s="201">
        <f t="shared" si="45"/>
        <v>0</v>
      </c>
      <c r="J149" s="201">
        <f t="shared" si="45"/>
        <v>0</v>
      </c>
      <c r="K149" s="201">
        <f t="shared" si="45"/>
        <v>0</v>
      </c>
      <c r="L149" s="201">
        <f t="shared" si="45"/>
        <v>0</v>
      </c>
      <c r="M149" s="201">
        <f t="shared" si="45"/>
        <v>0</v>
      </c>
      <c r="N149" s="201">
        <f t="shared" si="45"/>
        <v>0</v>
      </c>
      <c r="O149" s="201">
        <f t="shared" si="45"/>
        <v>0</v>
      </c>
      <c r="P149" s="201">
        <f t="shared" si="45"/>
        <v>0</v>
      </c>
      <c r="Q149" s="201">
        <f t="shared" si="45"/>
        <v>0</v>
      </c>
      <c r="R149" s="201">
        <f t="shared" si="45"/>
        <v>0</v>
      </c>
      <c r="S149" s="201">
        <f>S151</f>
        <v>0</v>
      </c>
      <c r="T149" s="201">
        <f t="shared" si="45"/>
        <v>0</v>
      </c>
      <c r="U149" s="201">
        <f t="shared" si="45"/>
        <v>0</v>
      </c>
      <c r="V149" s="201"/>
      <c r="W149" s="201">
        <v>0</v>
      </c>
      <c r="X149" s="201">
        <v>0</v>
      </c>
      <c r="Y149" s="201">
        <f t="shared" si="45"/>
        <v>0</v>
      </c>
      <c r="Z149" s="201">
        <f t="shared" si="45"/>
        <v>0</v>
      </c>
      <c r="AA149" s="201">
        <f t="shared" si="45"/>
        <v>0</v>
      </c>
      <c r="AB149" s="201">
        <f t="shared" si="45"/>
        <v>0</v>
      </c>
      <c r="AC149" s="201">
        <f t="shared" si="45"/>
        <v>0</v>
      </c>
      <c r="AD149" s="201">
        <f t="shared" si="45"/>
        <v>0</v>
      </c>
      <c r="AE149" s="201">
        <f t="shared" si="45"/>
        <v>0</v>
      </c>
      <c r="AF149" s="201">
        <f t="shared" si="45"/>
        <v>0</v>
      </c>
      <c r="AG149" s="201">
        <f t="shared" si="45"/>
        <v>0</v>
      </c>
      <c r="AH149" s="201">
        <f t="shared" si="45"/>
        <v>0</v>
      </c>
      <c r="AI149" s="201">
        <f t="shared" si="45"/>
        <v>0</v>
      </c>
      <c r="AJ149" s="201">
        <f t="shared" si="45"/>
        <v>0</v>
      </c>
      <c r="AK149" s="201">
        <f t="shared" si="45"/>
        <v>0</v>
      </c>
      <c r="AL149" s="201">
        <f t="shared" si="45"/>
        <v>0</v>
      </c>
      <c r="AM149" s="201">
        <f t="shared" si="45"/>
        <v>0</v>
      </c>
      <c r="AN149" s="201">
        <f t="shared" si="45"/>
        <v>0</v>
      </c>
      <c r="AO149" s="201">
        <f t="shared" si="45"/>
        <v>0</v>
      </c>
      <c r="AP149" s="201">
        <f t="shared" si="45"/>
        <v>0</v>
      </c>
      <c r="AQ149" s="201">
        <f t="shared" si="45"/>
        <v>0</v>
      </c>
      <c r="AR149" s="201">
        <f t="shared" si="45"/>
        <v>0</v>
      </c>
      <c r="AS149" s="201">
        <f t="shared" si="45"/>
        <v>0</v>
      </c>
      <c r="AT149" s="201">
        <f t="shared" si="45"/>
        <v>0</v>
      </c>
      <c r="AU149" s="201"/>
      <c r="AV149" s="201">
        <f t="shared" si="45"/>
        <v>0</v>
      </c>
      <c r="AW149" s="201">
        <v>0</v>
      </c>
      <c r="AX149" s="201">
        <v>0</v>
      </c>
      <c r="AY149" s="201">
        <v>0</v>
      </c>
      <c r="AZ149" s="201">
        <v>0</v>
      </c>
      <c r="BA149" s="201">
        <v>0</v>
      </c>
      <c r="BB149" s="201">
        <v>0</v>
      </c>
      <c r="BC149" s="201">
        <v>0</v>
      </c>
      <c r="BD149" s="201">
        <v>0</v>
      </c>
      <c r="BE149" s="201">
        <v>0</v>
      </c>
      <c r="BF149" s="215">
        <f t="shared" si="33"/>
        <v>0</v>
      </c>
    </row>
    <row r="150" spans="1:58" ht="42" customHeight="1">
      <c r="A150" s="223"/>
      <c r="B150" s="235" t="s">
        <v>37</v>
      </c>
      <c r="C150" s="226" t="str">
        <f>'[2]УП'!$B$49</f>
        <v>Оборудование, техника и технология сварки и резки металлов</v>
      </c>
      <c r="D150" s="201" t="s">
        <v>120</v>
      </c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>
        <v>0</v>
      </c>
      <c r="X150" s="201">
        <v>0</v>
      </c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2"/>
      <c r="AV150" s="201"/>
      <c r="AW150" s="201">
        <v>0</v>
      </c>
      <c r="AX150" s="201">
        <v>0</v>
      </c>
      <c r="AY150" s="201">
        <v>0</v>
      </c>
      <c r="AZ150" s="201">
        <v>0</v>
      </c>
      <c r="BA150" s="201">
        <v>0</v>
      </c>
      <c r="BB150" s="201">
        <v>0</v>
      </c>
      <c r="BC150" s="201">
        <v>0</v>
      </c>
      <c r="BD150" s="201">
        <v>0</v>
      </c>
      <c r="BE150" s="201">
        <v>0</v>
      </c>
      <c r="BF150" s="215">
        <f t="shared" si="33"/>
        <v>0</v>
      </c>
    </row>
    <row r="151" spans="1:58" ht="12.75">
      <c r="A151" s="223"/>
      <c r="B151" s="235"/>
      <c r="C151" s="226"/>
      <c r="D151" s="201" t="s">
        <v>121</v>
      </c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0</v>
      </c>
      <c r="X151" s="201">
        <v>0</v>
      </c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2"/>
      <c r="AV151" s="201"/>
      <c r="AW151" s="201">
        <v>0</v>
      </c>
      <c r="AX151" s="201">
        <v>0</v>
      </c>
      <c r="AY151" s="201">
        <v>0</v>
      </c>
      <c r="AZ151" s="201">
        <v>0</v>
      </c>
      <c r="BA151" s="201">
        <v>0</v>
      </c>
      <c r="BB151" s="201">
        <v>0</v>
      </c>
      <c r="BC151" s="201">
        <v>0</v>
      </c>
      <c r="BD151" s="201">
        <v>0</v>
      </c>
      <c r="BE151" s="201">
        <v>0</v>
      </c>
      <c r="BF151" s="215">
        <f t="shared" si="33"/>
        <v>0</v>
      </c>
    </row>
    <row r="152" spans="1:58" ht="16.5" customHeight="1" hidden="1">
      <c r="A152" s="223"/>
      <c r="B152" s="235" t="s">
        <v>272</v>
      </c>
      <c r="C152" s="226" t="str">
        <f>'[3]УП'!$B$52</f>
        <v>Технология газовой сварки</v>
      </c>
      <c r="D152" s="201" t="s">
        <v>120</v>
      </c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0</v>
      </c>
      <c r="X152" s="201">
        <v>0</v>
      </c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2"/>
      <c r="AV152" s="201"/>
      <c r="AW152" s="201">
        <v>0</v>
      </c>
      <c r="AX152" s="201">
        <v>0</v>
      </c>
      <c r="AY152" s="201">
        <v>0</v>
      </c>
      <c r="AZ152" s="201">
        <v>0</v>
      </c>
      <c r="BA152" s="201">
        <v>0</v>
      </c>
      <c r="BB152" s="201">
        <v>0</v>
      </c>
      <c r="BC152" s="201">
        <v>0</v>
      </c>
      <c r="BD152" s="201">
        <v>0</v>
      </c>
      <c r="BE152" s="201">
        <v>0</v>
      </c>
      <c r="BF152" s="215">
        <f t="shared" si="33"/>
        <v>0</v>
      </c>
    </row>
    <row r="153" spans="1:58" ht="12.75" hidden="1">
      <c r="A153" s="223"/>
      <c r="B153" s="235"/>
      <c r="C153" s="226"/>
      <c r="D153" s="201" t="s">
        <v>121</v>
      </c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0</v>
      </c>
      <c r="X153" s="201">
        <v>0</v>
      </c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2"/>
      <c r="AV153" s="201"/>
      <c r="AW153" s="201">
        <v>0</v>
      </c>
      <c r="AX153" s="201">
        <v>0</v>
      </c>
      <c r="AY153" s="201">
        <v>0</v>
      </c>
      <c r="AZ153" s="201">
        <v>0</v>
      </c>
      <c r="BA153" s="201">
        <v>0</v>
      </c>
      <c r="BB153" s="201">
        <v>0</v>
      </c>
      <c r="BC153" s="201">
        <v>0</v>
      </c>
      <c r="BD153" s="201">
        <v>0</v>
      </c>
      <c r="BE153" s="201">
        <v>0</v>
      </c>
      <c r="BF153" s="215">
        <f t="shared" si="33"/>
        <v>0</v>
      </c>
    </row>
    <row r="154" spans="1:58" ht="16.5" customHeight="1" hidden="1">
      <c r="A154" s="223"/>
      <c r="B154" s="235" t="s">
        <v>273</v>
      </c>
      <c r="C154" s="226" t="str">
        <f>'[3]УП'!$B$55</f>
        <v>Технология производства сварных конструкций</v>
      </c>
      <c r="D154" s="201" t="s">
        <v>120</v>
      </c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>
        <v>0</v>
      </c>
      <c r="X154" s="201">
        <v>0</v>
      </c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2"/>
      <c r="AV154" s="201"/>
      <c r="AW154" s="201">
        <v>0</v>
      </c>
      <c r="AX154" s="201">
        <v>0</v>
      </c>
      <c r="AY154" s="201">
        <v>0</v>
      </c>
      <c r="AZ154" s="201">
        <v>0</v>
      </c>
      <c r="BA154" s="201">
        <v>0</v>
      </c>
      <c r="BB154" s="201">
        <v>0</v>
      </c>
      <c r="BC154" s="201">
        <v>0</v>
      </c>
      <c r="BD154" s="201">
        <v>0</v>
      </c>
      <c r="BE154" s="201">
        <v>0</v>
      </c>
      <c r="BF154" s="215">
        <f t="shared" si="33"/>
        <v>0</v>
      </c>
    </row>
    <row r="155" spans="1:58" ht="12.75" hidden="1">
      <c r="A155" s="223"/>
      <c r="B155" s="235"/>
      <c r="C155" s="226"/>
      <c r="D155" s="201" t="s">
        <v>121</v>
      </c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>
        <v>0</v>
      </c>
      <c r="X155" s="201">
        <v>0</v>
      </c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2"/>
      <c r="AV155" s="201"/>
      <c r="AW155" s="201">
        <v>0</v>
      </c>
      <c r="AX155" s="201">
        <v>0</v>
      </c>
      <c r="AY155" s="201">
        <v>0</v>
      </c>
      <c r="AZ155" s="201">
        <v>0</v>
      </c>
      <c r="BA155" s="201">
        <v>0</v>
      </c>
      <c r="BB155" s="201">
        <v>0</v>
      </c>
      <c r="BC155" s="201">
        <v>0</v>
      </c>
      <c r="BD155" s="201">
        <v>0</v>
      </c>
      <c r="BE155" s="201">
        <v>0</v>
      </c>
      <c r="BF155" s="215">
        <f t="shared" si="33"/>
        <v>0</v>
      </c>
    </row>
    <row r="156" spans="1:58" ht="49.5" customHeight="1" hidden="1">
      <c r="A156" s="223"/>
      <c r="B156" s="220" t="s">
        <v>149</v>
      </c>
      <c r="C156" s="226"/>
      <c r="D156" s="201" t="s">
        <v>120</v>
      </c>
      <c r="E156" s="201">
        <f>E158</f>
        <v>0</v>
      </c>
      <c r="F156" s="201">
        <f aca="true" t="shared" si="46" ref="F156:AV157">F158</f>
        <v>0</v>
      </c>
      <c r="G156" s="201">
        <f t="shared" si="46"/>
        <v>0</v>
      </c>
      <c r="H156" s="201">
        <f t="shared" si="46"/>
        <v>0</v>
      </c>
      <c r="I156" s="201">
        <f t="shared" si="46"/>
        <v>0</v>
      </c>
      <c r="J156" s="201">
        <f t="shared" si="46"/>
        <v>0</v>
      </c>
      <c r="K156" s="201">
        <f t="shared" si="46"/>
        <v>0</v>
      </c>
      <c r="L156" s="201">
        <f t="shared" si="46"/>
        <v>0</v>
      </c>
      <c r="M156" s="201">
        <f t="shared" si="46"/>
        <v>0</v>
      </c>
      <c r="N156" s="201">
        <f t="shared" si="46"/>
        <v>0</v>
      </c>
      <c r="O156" s="201">
        <f t="shared" si="46"/>
        <v>0</v>
      </c>
      <c r="P156" s="201">
        <f t="shared" si="46"/>
        <v>0</v>
      </c>
      <c r="Q156" s="201">
        <f t="shared" si="46"/>
        <v>0</v>
      </c>
      <c r="R156" s="201">
        <f t="shared" si="46"/>
        <v>0</v>
      </c>
      <c r="S156" s="201"/>
      <c r="T156" s="201">
        <f t="shared" si="46"/>
        <v>0</v>
      </c>
      <c r="U156" s="201">
        <f t="shared" si="46"/>
        <v>0</v>
      </c>
      <c r="V156" s="201"/>
      <c r="W156" s="201">
        <v>0</v>
      </c>
      <c r="X156" s="201">
        <v>0</v>
      </c>
      <c r="Y156" s="201">
        <f t="shared" si="46"/>
        <v>0</v>
      </c>
      <c r="Z156" s="201">
        <f t="shared" si="46"/>
        <v>0</v>
      </c>
      <c r="AA156" s="201">
        <f t="shared" si="46"/>
        <v>0</v>
      </c>
      <c r="AB156" s="201">
        <f t="shared" si="46"/>
        <v>0</v>
      </c>
      <c r="AC156" s="201">
        <f t="shared" si="46"/>
        <v>0</v>
      </c>
      <c r="AD156" s="201">
        <f t="shared" si="46"/>
        <v>0</v>
      </c>
      <c r="AE156" s="201">
        <f t="shared" si="46"/>
        <v>0</v>
      </c>
      <c r="AF156" s="201">
        <f t="shared" si="46"/>
        <v>0</v>
      </c>
      <c r="AG156" s="201">
        <f t="shared" si="46"/>
        <v>0</v>
      </c>
      <c r="AH156" s="201">
        <f t="shared" si="46"/>
        <v>0</v>
      </c>
      <c r="AI156" s="201">
        <f t="shared" si="46"/>
        <v>0</v>
      </c>
      <c r="AJ156" s="201">
        <f t="shared" si="46"/>
        <v>0</v>
      </c>
      <c r="AK156" s="201">
        <f t="shared" si="46"/>
        <v>0</v>
      </c>
      <c r="AL156" s="201">
        <f t="shared" si="46"/>
        <v>0</v>
      </c>
      <c r="AM156" s="201">
        <f t="shared" si="46"/>
        <v>0</v>
      </c>
      <c r="AN156" s="201">
        <f t="shared" si="46"/>
        <v>0</v>
      </c>
      <c r="AO156" s="201">
        <f t="shared" si="46"/>
        <v>0</v>
      </c>
      <c r="AP156" s="201">
        <f t="shared" si="46"/>
        <v>0</v>
      </c>
      <c r="AQ156" s="201">
        <f t="shared" si="46"/>
        <v>0</v>
      </c>
      <c r="AR156" s="201">
        <f t="shared" si="46"/>
        <v>0</v>
      </c>
      <c r="AS156" s="201">
        <f t="shared" si="46"/>
        <v>0</v>
      </c>
      <c r="AT156" s="201">
        <f t="shared" si="46"/>
        <v>0</v>
      </c>
      <c r="AU156" s="202"/>
      <c r="AV156" s="201">
        <f t="shared" si="46"/>
        <v>0</v>
      </c>
      <c r="AW156" s="201">
        <v>0</v>
      </c>
      <c r="AX156" s="201">
        <v>0</v>
      </c>
      <c r="AY156" s="201">
        <v>0</v>
      </c>
      <c r="AZ156" s="201">
        <v>0</v>
      </c>
      <c r="BA156" s="201">
        <v>0</v>
      </c>
      <c r="BB156" s="201">
        <v>0</v>
      </c>
      <c r="BC156" s="201">
        <v>0</v>
      </c>
      <c r="BD156" s="201">
        <v>0</v>
      </c>
      <c r="BE156" s="201">
        <v>0</v>
      </c>
      <c r="BF156" s="215">
        <f t="shared" si="33"/>
        <v>0</v>
      </c>
    </row>
    <row r="157" spans="1:58" ht="12.75" hidden="1">
      <c r="A157" s="223"/>
      <c r="B157" s="220"/>
      <c r="C157" s="226"/>
      <c r="D157" s="201" t="s">
        <v>121</v>
      </c>
      <c r="E157" s="201">
        <f>E159</f>
        <v>0</v>
      </c>
      <c r="F157" s="201">
        <f t="shared" si="46"/>
        <v>0</v>
      </c>
      <c r="G157" s="201">
        <f t="shared" si="46"/>
        <v>0</v>
      </c>
      <c r="H157" s="201">
        <f t="shared" si="46"/>
        <v>0</v>
      </c>
      <c r="I157" s="201">
        <f t="shared" si="46"/>
        <v>0</v>
      </c>
      <c r="J157" s="201">
        <f t="shared" si="46"/>
        <v>0</v>
      </c>
      <c r="K157" s="201">
        <f t="shared" si="46"/>
        <v>0</v>
      </c>
      <c r="L157" s="201">
        <f t="shared" si="46"/>
        <v>0</v>
      </c>
      <c r="M157" s="201">
        <f t="shared" si="46"/>
        <v>0</v>
      </c>
      <c r="N157" s="201">
        <f t="shared" si="46"/>
        <v>0</v>
      </c>
      <c r="O157" s="201">
        <f t="shared" si="46"/>
        <v>0</v>
      </c>
      <c r="P157" s="201">
        <f t="shared" si="46"/>
        <v>0</v>
      </c>
      <c r="Q157" s="201">
        <f t="shared" si="46"/>
        <v>0</v>
      </c>
      <c r="R157" s="201">
        <f t="shared" si="46"/>
        <v>0</v>
      </c>
      <c r="S157" s="201"/>
      <c r="T157" s="201">
        <f t="shared" si="46"/>
        <v>0</v>
      </c>
      <c r="U157" s="201">
        <f t="shared" si="46"/>
        <v>0</v>
      </c>
      <c r="V157" s="201"/>
      <c r="W157" s="201">
        <v>0</v>
      </c>
      <c r="X157" s="201">
        <v>0</v>
      </c>
      <c r="Y157" s="201">
        <f t="shared" si="46"/>
        <v>0</v>
      </c>
      <c r="Z157" s="201">
        <f t="shared" si="46"/>
        <v>0</v>
      </c>
      <c r="AA157" s="201">
        <f t="shared" si="46"/>
        <v>0</v>
      </c>
      <c r="AB157" s="201">
        <f t="shared" si="46"/>
        <v>0</v>
      </c>
      <c r="AC157" s="201">
        <f t="shared" si="46"/>
        <v>0</v>
      </c>
      <c r="AD157" s="201">
        <f t="shared" si="46"/>
        <v>0</v>
      </c>
      <c r="AE157" s="201">
        <f t="shared" si="46"/>
        <v>0</v>
      </c>
      <c r="AF157" s="201">
        <f t="shared" si="46"/>
        <v>0</v>
      </c>
      <c r="AG157" s="201">
        <f t="shared" si="46"/>
        <v>0</v>
      </c>
      <c r="AH157" s="201">
        <f t="shared" si="46"/>
        <v>0</v>
      </c>
      <c r="AI157" s="201">
        <f t="shared" si="46"/>
        <v>0</v>
      </c>
      <c r="AJ157" s="201">
        <f t="shared" si="46"/>
        <v>0</v>
      </c>
      <c r="AK157" s="201">
        <f t="shared" si="46"/>
        <v>0</v>
      </c>
      <c r="AL157" s="201">
        <f t="shared" si="46"/>
        <v>0</v>
      </c>
      <c r="AM157" s="201">
        <f t="shared" si="46"/>
        <v>0</v>
      </c>
      <c r="AN157" s="201">
        <f t="shared" si="46"/>
        <v>0</v>
      </c>
      <c r="AO157" s="201">
        <f t="shared" si="46"/>
        <v>0</v>
      </c>
      <c r="AP157" s="201">
        <f t="shared" si="46"/>
        <v>0</v>
      </c>
      <c r="AQ157" s="201">
        <f t="shared" si="46"/>
        <v>0</v>
      </c>
      <c r="AR157" s="201">
        <f t="shared" si="46"/>
        <v>0</v>
      </c>
      <c r="AS157" s="201">
        <f t="shared" si="46"/>
        <v>0</v>
      </c>
      <c r="AT157" s="201">
        <f t="shared" si="46"/>
        <v>0</v>
      </c>
      <c r="AU157" s="202"/>
      <c r="AV157" s="201">
        <f t="shared" si="46"/>
        <v>0</v>
      </c>
      <c r="AW157" s="201">
        <v>0</v>
      </c>
      <c r="AX157" s="201">
        <v>0</v>
      </c>
      <c r="AY157" s="201">
        <v>0</v>
      </c>
      <c r="AZ157" s="201">
        <v>0</v>
      </c>
      <c r="BA157" s="201">
        <v>0</v>
      </c>
      <c r="BB157" s="201">
        <v>0</v>
      </c>
      <c r="BC157" s="201">
        <v>0</v>
      </c>
      <c r="BD157" s="201">
        <v>0</v>
      </c>
      <c r="BE157" s="201">
        <v>0</v>
      </c>
      <c r="BF157" s="215">
        <f t="shared" si="33"/>
        <v>0</v>
      </c>
    </row>
    <row r="158" spans="1:58" ht="16.5" customHeight="1" hidden="1">
      <c r="A158" s="223"/>
      <c r="B158" s="235" t="s">
        <v>274</v>
      </c>
      <c r="C158" s="226" t="str">
        <f>'[3]УП'!$B$59</f>
        <v>Технология газовой наплавки</v>
      </c>
      <c r="D158" s="201" t="s">
        <v>120</v>
      </c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>
        <v>0</v>
      </c>
      <c r="X158" s="201">
        <v>0</v>
      </c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2"/>
      <c r="AV158" s="201"/>
      <c r="AW158" s="201">
        <v>0</v>
      </c>
      <c r="AX158" s="201">
        <v>0</v>
      </c>
      <c r="AY158" s="201">
        <v>0</v>
      </c>
      <c r="AZ158" s="201">
        <v>0</v>
      </c>
      <c r="BA158" s="201">
        <v>0</v>
      </c>
      <c r="BB158" s="201">
        <v>0</v>
      </c>
      <c r="BC158" s="201">
        <v>0</v>
      </c>
      <c r="BD158" s="201">
        <v>0</v>
      </c>
      <c r="BE158" s="201">
        <v>0</v>
      </c>
      <c r="BF158" s="215">
        <f t="shared" si="33"/>
        <v>0</v>
      </c>
    </row>
    <row r="159" spans="1:58" ht="12.75" hidden="1">
      <c r="A159" s="223"/>
      <c r="B159" s="235"/>
      <c r="C159" s="226"/>
      <c r="D159" s="201" t="s">
        <v>121</v>
      </c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>
        <v>0</v>
      </c>
      <c r="X159" s="201">
        <v>0</v>
      </c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2"/>
      <c r="AV159" s="201"/>
      <c r="AW159" s="201">
        <v>0</v>
      </c>
      <c r="AX159" s="201">
        <v>0</v>
      </c>
      <c r="AY159" s="201">
        <v>0</v>
      </c>
      <c r="AZ159" s="201">
        <v>0</v>
      </c>
      <c r="BA159" s="201">
        <v>0</v>
      </c>
      <c r="BB159" s="201">
        <v>0</v>
      </c>
      <c r="BC159" s="201">
        <v>0</v>
      </c>
      <c r="BD159" s="201">
        <v>0</v>
      </c>
      <c r="BE159" s="201">
        <v>0</v>
      </c>
      <c r="BF159" s="215">
        <f t="shared" si="33"/>
        <v>0</v>
      </c>
    </row>
    <row r="160" spans="1:58" ht="49.5" customHeight="1" hidden="1">
      <c r="A160" s="223"/>
      <c r="B160" s="220" t="s">
        <v>150</v>
      </c>
      <c r="C160" s="226" t="str">
        <f>'[3]УП'!$B$62</f>
        <v>Дефектация сварных швов и контроль качества сварных соединений</v>
      </c>
      <c r="D160" s="201" t="s">
        <v>120</v>
      </c>
      <c r="E160" s="201">
        <f>E162</f>
        <v>0</v>
      </c>
      <c r="F160" s="201">
        <f aca="true" t="shared" si="47" ref="F160:AV161">F162</f>
        <v>0</v>
      </c>
      <c r="G160" s="201">
        <f t="shared" si="47"/>
        <v>0</v>
      </c>
      <c r="H160" s="201">
        <f t="shared" si="47"/>
        <v>0</v>
      </c>
      <c r="I160" s="201">
        <f t="shared" si="47"/>
        <v>0</v>
      </c>
      <c r="J160" s="201">
        <f t="shared" si="47"/>
        <v>0</v>
      </c>
      <c r="K160" s="201">
        <f t="shared" si="47"/>
        <v>0</v>
      </c>
      <c r="L160" s="201">
        <f t="shared" si="47"/>
        <v>0</v>
      </c>
      <c r="M160" s="201">
        <f t="shared" si="47"/>
        <v>0</v>
      </c>
      <c r="N160" s="201">
        <f t="shared" si="47"/>
        <v>0</v>
      </c>
      <c r="O160" s="201">
        <f t="shared" si="47"/>
        <v>0</v>
      </c>
      <c r="P160" s="201">
        <f t="shared" si="47"/>
        <v>0</v>
      </c>
      <c r="Q160" s="201">
        <f t="shared" si="47"/>
        <v>0</v>
      </c>
      <c r="R160" s="201">
        <f t="shared" si="47"/>
        <v>0</v>
      </c>
      <c r="S160" s="201"/>
      <c r="T160" s="201">
        <f t="shared" si="47"/>
        <v>0</v>
      </c>
      <c r="U160" s="201">
        <f t="shared" si="47"/>
        <v>0</v>
      </c>
      <c r="V160" s="201"/>
      <c r="W160" s="201">
        <v>0</v>
      </c>
      <c r="X160" s="201">
        <v>0</v>
      </c>
      <c r="Y160" s="201">
        <f t="shared" si="47"/>
        <v>0</v>
      </c>
      <c r="Z160" s="201">
        <f t="shared" si="47"/>
        <v>0</v>
      </c>
      <c r="AA160" s="201">
        <f t="shared" si="47"/>
        <v>0</v>
      </c>
      <c r="AB160" s="201">
        <f t="shared" si="47"/>
        <v>0</v>
      </c>
      <c r="AC160" s="201">
        <f t="shared" si="47"/>
        <v>0</v>
      </c>
      <c r="AD160" s="201">
        <f t="shared" si="47"/>
        <v>0</v>
      </c>
      <c r="AE160" s="201">
        <f t="shared" si="47"/>
        <v>0</v>
      </c>
      <c r="AF160" s="201">
        <f t="shared" si="47"/>
        <v>0</v>
      </c>
      <c r="AG160" s="201">
        <f t="shared" si="47"/>
        <v>0</v>
      </c>
      <c r="AH160" s="201">
        <f t="shared" si="47"/>
        <v>0</v>
      </c>
      <c r="AI160" s="201">
        <f t="shared" si="47"/>
        <v>0</v>
      </c>
      <c r="AJ160" s="201">
        <f t="shared" si="47"/>
        <v>0</v>
      </c>
      <c r="AK160" s="201">
        <f t="shared" si="47"/>
        <v>0</v>
      </c>
      <c r="AL160" s="201">
        <f t="shared" si="47"/>
        <v>0</v>
      </c>
      <c r="AM160" s="201">
        <f t="shared" si="47"/>
        <v>0</v>
      </c>
      <c r="AN160" s="201">
        <f t="shared" si="47"/>
        <v>0</v>
      </c>
      <c r="AO160" s="201">
        <f t="shared" si="47"/>
        <v>0</v>
      </c>
      <c r="AP160" s="201">
        <f t="shared" si="47"/>
        <v>0</v>
      </c>
      <c r="AQ160" s="201">
        <f t="shared" si="47"/>
        <v>0</v>
      </c>
      <c r="AR160" s="201">
        <f t="shared" si="47"/>
        <v>0</v>
      </c>
      <c r="AS160" s="201">
        <f t="shared" si="47"/>
        <v>0</v>
      </c>
      <c r="AT160" s="201">
        <f t="shared" si="47"/>
        <v>0</v>
      </c>
      <c r="AU160" s="202"/>
      <c r="AV160" s="201">
        <f t="shared" si="47"/>
        <v>0</v>
      </c>
      <c r="AW160" s="201">
        <v>0</v>
      </c>
      <c r="AX160" s="201">
        <v>0</v>
      </c>
      <c r="AY160" s="201">
        <v>0</v>
      </c>
      <c r="AZ160" s="201">
        <v>0</v>
      </c>
      <c r="BA160" s="201">
        <v>0</v>
      </c>
      <c r="BB160" s="201">
        <v>0</v>
      </c>
      <c r="BC160" s="201">
        <v>0</v>
      </c>
      <c r="BD160" s="201">
        <v>0</v>
      </c>
      <c r="BE160" s="201">
        <v>0</v>
      </c>
      <c r="BF160" s="215">
        <f t="shared" si="33"/>
        <v>0</v>
      </c>
    </row>
    <row r="161" spans="1:58" ht="12.75" hidden="1">
      <c r="A161" s="223"/>
      <c r="B161" s="220"/>
      <c r="C161" s="226"/>
      <c r="D161" s="201" t="s">
        <v>121</v>
      </c>
      <c r="E161" s="201">
        <f>E163</f>
        <v>0</v>
      </c>
      <c r="F161" s="201">
        <f t="shared" si="47"/>
        <v>0</v>
      </c>
      <c r="G161" s="201">
        <f t="shared" si="47"/>
        <v>0</v>
      </c>
      <c r="H161" s="201">
        <f t="shared" si="47"/>
        <v>0</v>
      </c>
      <c r="I161" s="201">
        <f t="shared" si="47"/>
        <v>0</v>
      </c>
      <c r="J161" s="201">
        <f t="shared" si="47"/>
        <v>0</v>
      </c>
      <c r="K161" s="201">
        <f t="shared" si="47"/>
        <v>0</v>
      </c>
      <c r="L161" s="201">
        <f t="shared" si="47"/>
        <v>0</v>
      </c>
      <c r="M161" s="201">
        <f t="shared" si="47"/>
        <v>0</v>
      </c>
      <c r="N161" s="201">
        <f t="shared" si="47"/>
        <v>0</v>
      </c>
      <c r="O161" s="201">
        <f t="shared" si="47"/>
        <v>0</v>
      </c>
      <c r="P161" s="201">
        <f t="shared" si="47"/>
        <v>0</v>
      </c>
      <c r="Q161" s="201">
        <f t="shared" si="47"/>
        <v>0</v>
      </c>
      <c r="R161" s="201">
        <f t="shared" si="47"/>
        <v>0</v>
      </c>
      <c r="S161" s="201"/>
      <c r="T161" s="201">
        <f t="shared" si="47"/>
        <v>0</v>
      </c>
      <c r="U161" s="201">
        <f t="shared" si="47"/>
        <v>0</v>
      </c>
      <c r="V161" s="201"/>
      <c r="W161" s="201">
        <v>0</v>
      </c>
      <c r="X161" s="201">
        <v>0</v>
      </c>
      <c r="Y161" s="201">
        <f t="shared" si="47"/>
        <v>0</v>
      </c>
      <c r="Z161" s="201">
        <f t="shared" si="47"/>
        <v>0</v>
      </c>
      <c r="AA161" s="201">
        <f t="shared" si="47"/>
        <v>0</v>
      </c>
      <c r="AB161" s="201">
        <f t="shared" si="47"/>
        <v>0</v>
      </c>
      <c r="AC161" s="201">
        <f t="shared" si="47"/>
        <v>0</v>
      </c>
      <c r="AD161" s="201">
        <f t="shared" si="47"/>
        <v>0</v>
      </c>
      <c r="AE161" s="201">
        <f t="shared" si="47"/>
        <v>0</v>
      </c>
      <c r="AF161" s="201">
        <f t="shared" si="47"/>
        <v>0</v>
      </c>
      <c r="AG161" s="201">
        <f t="shared" si="47"/>
        <v>0</v>
      </c>
      <c r="AH161" s="201">
        <f t="shared" si="47"/>
        <v>0</v>
      </c>
      <c r="AI161" s="201">
        <f t="shared" si="47"/>
        <v>0</v>
      </c>
      <c r="AJ161" s="201">
        <f t="shared" si="47"/>
        <v>0</v>
      </c>
      <c r="AK161" s="201">
        <f t="shared" si="47"/>
        <v>0</v>
      </c>
      <c r="AL161" s="201">
        <f t="shared" si="47"/>
        <v>0</v>
      </c>
      <c r="AM161" s="201">
        <f t="shared" si="47"/>
        <v>0</v>
      </c>
      <c r="AN161" s="201">
        <f t="shared" si="47"/>
        <v>0</v>
      </c>
      <c r="AO161" s="201">
        <f t="shared" si="47"/>
        <v>0</v>
      </c>
      <c r="AP161" s="201">
        <f t="shared" si="47"/>
        <v>0</v>
      </c>
      <c r="AQ161" s="201">
        <f t="shared" si="47"/>
        <v>0</v>
      </c>
      <c r="AR161" s="201">
        <f t="shared" si="47"/>
        <v>0</v>
      </c>
      <c r="AS161" s="201">
        <f t="shared" si="47"/>
        <v>0</v>
      </c>
      <c r="AT161" s="201">
        <f t="shared" si="47"/>
        <v>0</v>
      </c>
      <c r="AU161" s="202"/>
      <c r="AV161" s="201">
        <f t="shared" si="47"/>
        <v>0</v>
      </c>
      <c r="AW161" s="201">
        <v>0</v>
      </c>
      <c r="AX161" s="201">
        <v>0</v>
      </c>
      <c r="AY161" s="201">
        <v>0</v>
      </c>
      <c r="AZ161" s="201">
        <v>0</v>
      </c>
      <c r="BA161" s="201">
        <v>0</v>
      </c>
      <c r="BB161" s="201">
        <v>0</v>
      </c>
      <c r="BC161" s="201">
        <v>0</v>
      </c>
      <c r="BD161" s="201">
        <v>0</v>
      </c>
      <c r="BE161" s="201">
        <v>0</v>
      </c>
      <c r="BF161" s="215">
        <f t="shared" si="33"/>
        <v>0</v>
      </c>
    </row>
    <row r="162" spans="1:58" ht="16.5" customHeight="1" hidden="1">
      <c r="A162" s="223"/>
      <c r="B162" s="235" t="s">
        <v>151</v>
      </c>
      <c r="C162" s="226" t="str">
        <f>'[3]УП'!$B$63</f>
        <v>Дефекты и способы испытания сварных швов</v>
      </c>
      <c r="D162" s="201" t="s">
        <v>120</v>
      </c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>
        <v>0</v>
      </c>
      <c r="X162" s="201">
        <v>0</v>
      </c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2"/>
      <c r="AV162" s="201"/>
      <c r="AW162" s="201">
        <v>0</v>
      </c>
      <c r="AX162" s="201">
        <v>0</v>
      </c>
      <c r="AY162" s="201">
        <v>0</v>
      </c>
      <c r="AZ162" s="201">
        <v>0</v>
      </c>
      <c r="BA162" s="201">
        <v>0</v>
      </c>
      <c r="BB162" s="201">
        <v>0</v>
      </c>
      <c r="BC162" s="201">
        <v>0</v>
      </c>
      <c r="BD162" s="201">
        <v>0</v>
      </c>
      <c r="BE162" s="201">
        <v>0</v>
      </c>
      <c r="BF162" s="215">
        <f t="shared" si="33"/>
        <v>0</v>
      </c>
    </row>
    <row r="163" spans="1:58" ht="12.75" hidden="1">
      <c r="A163" s="223"/>
      <c r="B163" s="235"/>
      <c r="C163" s="226"/>
      <c r="D163" s="201" t="s">
        <v>121</v>
      </c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0</v>
      </c>
      <c r="X163" s="201">
        <v>0</v>
      </c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2"/>
      <c r="AV163" s="201"/>
      <c r="AW163" s="201">
        <v>0</v>
      </c>
      <c r="AX163" s="201">
        <v>0</v>
      </c>
      <c r="AY163" s="201">
        <v>0</v>
      </c>
      <c r="AZ163" s="201">
        <v>0</v>
      </c>
      <c r="BA163" s="201">
        <v>0</v>
      </c>
      <c r="BB163" s="201">
        <v>0</v>
      </c>
      <c r="BC163" s="201">
        <v>0</v>
      </c>
      <c r="BD163" s="201">
        <v>0</v>
      </c>
      <c r="BE163" s="201">
        <v>0</v>
      </c>
      <c r="BF163" s="215">
        <f t="shared" si="33"/>
        <v>0</v>
      </c>
    </row>
    <row r="164" spans="1:58" ht="16.5" customHeight="1">
      <c r="A164" s="223"/>
      <c r="B164" s="235" t="s">
        <v>38</v>
      </c>
      <c r="C164" s="226" t="s">
        <v>39</v>
      </c>
      <c r="D164" s="201" t="s">
        <v>120</v>
      </c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>
        <v>0</v>
      </c>
      <c r="X164" s="201">
        <v>0</v>
      </c>
      <c r="Y164" s="201">
        <v>2</v>
      </c>
      <c r="Z164" s="201">
        <v>1</v>
      </c>
      <c r="AA164" s="201">
        <v>2</v>
      </c>
      <c r="AB164" s="201">
        <v>1</v>
      </c>
      <c r="AC164" s="201">
        <v>2</v>
      </c>
      <c r="AD164" s="201">
        <v>1</v>
      </c>
      <c r="AE164" s="201">
        <v>2</v>
      </c>
      <c r="AF164" s="201">
        <v>2</v>
      </c>
      <c r="AG164" s="201">
        <v>2</v>
      </c>
      <c r="AH164" s="201">
        <v>1</v>
      </c>
      <c r="AI164" s="201">
        <v>2</v>
      </c>
      <c r="AJ164" s="201">
        <v>2</v>
      </c>
      <c r="AK164" s="201">
        <v>2</v>
      </c>
      <c r="AL164" s="201">
        <v>2</v>
      </c>
      <c r="AM164" s="201">
        <v>2</v>
      </c>
      <c r="AN164" s="201"/>
      <c r="AO164" s="201"/>
      <c r="AP164" s="201"/>
      <c r="AQ164" s="201"/>
      <c r="AR164" s="201"/>
      <c r="AS164" s="201"/>
      <c r="AT164" s="201"/>
      <c r="AU164" s="202"/>
      <c r="AV164" s="201"/>
      <c r="AW164" s="201">
        <v>0</v>
      </c>
      <c r="AX164" s="201">
        <v>0</v>
      </c>
      <c r="AY164" s="201">
        <v>0</v>
      </c>
      <c r="AZ164" s="201">
        <v>0</v>
      </c>
      <c r="BA164" s="201">
        <v>0</v>
      </c>
      <c r="BB164" s="201">
        <v>0</v>
      </c>
      <c r="BC164" s="201">
        <v>0</v>
      </c>
      <c r="BD164" s="201">
        <v>0</v>
      </c>
      <c r="BE164" s="201">
        <v>0</v>
      </c>
      <c r="BF164" s="215">
        <f t="shared" si="33"/>
        <v>26</v>
      </c>
    </row>
    <row r="165" spans="1:58" ht="12.75">
      <c r="A165" s="223"/>
      <c r="B165" s="235"/>
      <c r="C165" s="226"/>
      <c r="D165" s="201" t="s">
        <v>121</v>
      </c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>
        <v>0</v>
      </c>
      <c r="X165" s="201">
        <v>0</v>
      </c>
      <c r="Y165" s="201">
        <v>1</v>
      </c>
      <c r="Z165" s="201">
        <v>0</v>
      </c>
      <c r="AA165" s="201">
        <v>1</v>
      </c>
      <c r="AB165" s="201">
        <v>0</v>
      </c>
      <c r="AC165" s="201">
        <v>1</v>
      </c>
      <c r="AD165" s="201">
        <v>0</v>
      </c>
      <c r="AE165" s="201">
        <v>1</v>
      </c>
      <c r="AF165" s="201">
        <v>1</v>
      </c>
      <c r="AG165" s="201">
        <v>1</v>
      </c>
      <c r="AH165" s="201">
        <v>0</v>
      </c>
      <c r="AI165" s="201">
        <v>1</v>
      </c>
      <c r="AJ165" s="201">
        <v>1</v>
      </c>
      <c r="AK165" s="201">
        <v>1</v>
      </c>
      <c r="AL165" s="201">
        <v>1</v>
      </c>
      <c r="AM165" s="201">
        <v>1</v>
      </c>
      <c r="AN165" s="201"/>
      <c r="AO165" s="201"/>
      <c r="AP165" s="201"/>
      <c r="AQ165" s="201"/>
      <c r="AR165" s="201"/>
      <c r="AS165" s="201"/>
      <c r="AT165" s="201"/>
      <c r="AU165" s="202"/>
      <c r="AV165" s="201"/>
      <c r="AW165" s="201">
        <v>0</v>
      </c>
      <c r="AX165" s="201">
        <v>0</v>
      </c>
      <c r="AY165" s="201">
        <v>0</v>
      </c>
      <c r="AZ165" s="201">
        <v>0</v>
      </c>
      <c r="BA165" s="201">
        <v>0</v>
      </c>
      <c r="BB165" s="201">
        <v>0</v>
      </c>
      <c r="BC165" s="201">
        <v>0</v>
      </c>
      <c r="BD165" s="201">
        <v>0</v>
      </c>
      <c r="BE165" s="201">
        <v>0</v>
      </c>
      <c r="BF165" s="215">
        <f t="shared" si="33"/>
        <v>11</v>
      </c>
    </row>
    <row r="166" spans="1:58" ht="12.75">
      <c r="A166" s="223"/>
      <c r="B166" s="235"/>
      <c r="C166" s="226" t="s">
        <v>289</v>
      </c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2">
        <v>35</v>
      </c>
      <c r="AV166" s="201"/>
      <c r="AW166" s="201">
        <v>0</v>
      </c>
      <c r="AX166" s="201">
        <v>0</v>
      </c>
      <c r="AY166" s="201">
        <v>0</v>
      </c>
      <c r="AZ166" s="201">
        <v>0</v>
      </c>
      <c r="BA166" s="201">
        <v>0</v>
      </c>
      <c r="BB166" s="201">
        <v>0</v>
      </c>
      <c r="BC166" s="201">
        <v>0</v>
      </c>
      <c r="BD166" s="201">
        <v>0</v>
      </c>
      <c r="BE166" s="201">
        <v>0</v>
      </c>
      <c r="BF166" s="215">
        <f t="shared" si="33"/>
        <v>35</v>
      </c>
    </row>
    <row r="167" spans="1:58" s="227" customFormat="1" ht="29.25" customHeight="1">
      <c r="A167" s="223"/>
      <c r="B167" s="304" t="s">
        <v>137</v>
      </c>
      <c r="C167" s="304"/>
      <c r="D167" s="215"/>
      <c r="E167" s="201">
        <f aca="true" t="shared" si="48" ref="E167:V167">E108+E71+E138+E164</f>
        <v>36</v>
      </c>
      <c r="F167" s="201">
        <f t="shared" si="48"/>
        <v>36</v>
      </c>
      <c r="G167" s="201">
        <f t="shared" si="48"/>
        <v>36</v>
      </c>
      <c r="H167" s="201">
        <f t="shared" si="48"/>
        <v>36</v>
      </c>
      <c r="I167" s="201">
        <f t="shared" si="48"/>
        <v>36</v>
      </c>
      <c r="J167" s="201">
        <f t="shared" si="48"/>
        <v>36</v>
      </c>
      <c r="K167" s="201">
        <f t="shared" si="48"/>
        <v>36</v>
      </c>
      <c r="L167" s="201">
        <f t="shared" si="48"/>
        <v>36</v>
      </c>
      <c r="M167" s="201">
        <f t="shared" si="48"/>
        <v>36</v>
      </c>
      <c r="N167" s="201">
        <f t="shared" si="48"/>
        <v>36</v>
      </c>
      <c r="O167" s="201">
        <f t="shared" si="48"/>
        <v>36</v>
      </c>
      <c r="P167" s="201">
        <f t="shared" si="48"/>
        <v>36</v>
      </c>
      <c r="Q167" s="201">
        <f t="shared" si="48"/>
        <v>36</v>
      </c>
      <c r="R167" s="201">
        <f t="shared" si="48"/>
        <v>36</v>
      </c>
      <c r="S167" s="201">
        <f t="shared" si="48"/>
        <v>36</v>
      </c>
      <c r="T167" s="201">
        <f t="shared" si="48"/>
        <v>36</v>
      </c>
      <c r="U167" s="201">
        <f t="shared" si="48"/>
        <v>0</v>
      </c>
      <c r="V167" s="201">
        <f t="shared" si="48"/>
        <v>0</v>
      </c>
      <c r="W167" s="201">
        <v>0</v>
      </c>
      <c r="X167" s="201">
        <v>0</v>
      </c>
      <c r="Y167" s="201">
        <f>Y108+Y71+Y138+Y164-Y164</f>
        <v>36</v>
      </c>
      <c r="Z167" s="201">
        <f aca="true" t="shared" si="49" ref="Z167:AO167">Z108+Z71+Z138+Z164-Z164</f>
        <v>36</v>
      </c>
      <c r="AA167" s="201">
        <f t="shared" si="49"/>
        <v>36</v>
      </c>
      <c r="AB167" s="201">
        <f t="shared" si="49"/>
        <v>36</v>
      </c>
      <c r="AC167" s="201">
        <f t="shared" si="49"/>
        <v>36</v>
      </c>
      <c r="AD167" s="201">
        <f t="shared" si="49"/>
        <v>36</v>
      </c>
      <c r="AE167" s="201">
        <f t="shared" si="49"/>
        <v>36</v>
      </c>
      <c r="AF167" s="201">
        <f t="shared" si="49"/>
        <v>37</v>
      </c>
      <c r="AG167" s="201">
        <f t="shared" si="49"/>
        <v>36</v>
      </c>
      <c r="AH167" s="201">
        <f t="shared" si="49"/>
        <v>37</v>
      </c>
      <c r="AI167" s="201">
        <f t="shared" si="49"/>
        <v>37</v>
      </c>
      <c r="AJ167" s="201">
        <f t="shared" si="49"/>
        <v>37</v>
      </c>
      <c r="AK167" s="201">
        <f t="shared" si="49"/>
        <v>37</v>
      </c>
      <c r="AL167" s="201">
        <f t="shared" si="49"/>
        <v>37</v>
      </c>
      <c r="AM167" s="201">
        <f t="shared" si="49"/>
        <v>36</v>
      </c>
      <c r="AN167" s="201">
        <f t="shared" si="49"/>
        <v>36</v>
      </c>
      <c r="AO167" s="201">
        <f t="shared" si="49"/>
        <v>36</v>
      </c>
      <c r="AP167" s="201">
        <f>AP108+AP71+AP138+AP164</f>
        <v>36</v>
      </c>
      <c r="AQ167" s="201">
        <v>36</v>
      </c>
      <c r="AR167" s="201">
        <v>36</v>
      </c>
      <c r="AS167" s="201">
        <v>36</v>
      </c>
      <c r="AT167" s="201">
        <v>36</v>
      </c>
      <c r="AU167" s="202">
        <v>35</v>
      </c>
      <c r="AV167" s="201">
        <f>AV108+AV71+AV138+AV164</f>
        <v>0</v>
      </c>
      <c r="AW167" s="201">
        <v>0</v>
      </c>
      <c r="AX167" s="201">
        <v>0</v>
      </c>
      <c r="AY167" s="201">
        <v>0</v>
      </c>
      <c r="AZ167" s="201">
        <v>0</v>
      </c>
      <c r="BA167" s="201">
        <v>0</v>
      </c>
      <c r="BB167" s="201">
        <v>0</v>
      </c>
      <c r="BC167" s="201">
        <v>0</v>
      </c>
      <c r="BD167" s="201">
        <v>0</v>
      </c>
      <c r="BE167" s="201">
        <v>0</v>
      </c>
      <c r="BF167" s="201">
        <f>SUM(E167:BE167)</f>
        <v>1409</v>
      </c>
    </row>
    <row r="168" spans="1:58" ht="34.5" customHeight="1">
      <c r="A168" s="223"/>
      <c r="B168" s="307" t="s">
        <v>139</v>
      </c>
      <c r="C168" s="307"/>
      <c r="D168" s="201"/>
      <c r="E168" s="201">
        <f aca="true" t="shared" si="50" ref="E168:R168">E109+E72+E139+E165</f>
        <v>18</v>
      </c>
      <c r="F168" s="201">
        <f t="shared" si="50"/>
        <v>18</v>
      </c>
      <c r="G168" s="201">
        <f t="shared" si="50"/>
        <v>18</v>
      </c>
      <c r="H168" s="201">
        <f t="shared" si="50"/>
        <v>18</v>
      </c>
      <c r="I168" s="201">
        <f t="shared" si="50"/>
        <v>18</v>
      </c>
      <c r="J168" s="201">
        <f t="shared" si="50"/>
        <v>18</v>
      </c>
      <c r="K168" s="201">
        <f t="shared" si="50"/>
        <v>18</v>
      </c>
      <c r="L168" s="201">
        <f t="shared" si="50"/>
        <v>18</v>
      </c>
      <c r="M168" s="201">
        <f t="shared" si="50"/>
        <v>18</v>
      </c>
      <c r="N168" s="201">
        <f t="shared" si="50"/>
        <v>18</v>
      </c>
      <c r="O168" s="201">
        <f t="shared" si="50"/>
        <v>18</v>
      </c>
      <c r="P168" s="201">
        <f t="shared" si="50"/>
        <v>18</v>
      </c>
      <c r="Q168" s="201">
        <f t="shared" si="50"/>
        <v>18</v>
      </c>
      <c r="R168" s="201">
        <f t="shared" si="50"/>
        <v>18</v>
      </c>
      <c r="S168" s="201">
        <v>0</v>
      </c>
      <c r="T168" s="201">
        <v>0</v>
      </c>
      <c r="U168" s="201">
        <f>U72+U109+U139</f>
        <v>0</v>
      </c>
      <c r="V168" s="201">
        <f>V72+V109+V139</f>
        <v>0</v>
      </c>
      <c r="W168" s="201">
        <v>0</v>
      </c>
      <c r="X168" s="201">
        <v>0</v>
      </c>
      <c r="Y168" s="201">
        <f aca="true" t="shared" si="51" ref="Y168:AN168">Y109+Y72+Y139+Y165</f>
        <v>18</v>
      </c>
      <c r="Z168" s="201">
        <f t="shared" si="51"/>
        <v>18</v>
      </c>
      <c r="AA168" s="201">
        <f t="shared" si="51"/>
        <v>18</v>
      </c>
      <c r="AB168" s="201">
        <f t="shared" si="51"/>
        <v>18</v>
      </c>
      <c r="AC168" s="201">
        <f t="shared" si="51"/>
        <v>18</v>
      </c>
      <c r="AD168" s="201">
        <f t="shared" si="51"/>
        <v>18</v>
      </c>
      <c r="AE168" s="201">
        <f t="shared" si="51"/>
        <v>18</v>
      </c>
      <c r="AF168" s="201">
        <f t="shared" si="51"/>
        <v>17</v>
      </c>
      <c r="AG168" s="201">
        <f t="shared" si="51"/>
        <v>18</v>
      </c>
      <c r="AH168" s="201">
        <f t="shared" si="51"/>
        <v>17</v>
      </c>
      <c r="AI168" s="201">
        <f t="shared" si="51"/>
        <v>17</v>
      </c>
      <c r="AJ168" s="201">
        <f t="shared" si="51"/>
        <v>17</v>
      </c>
      <c r="AK168" s="201">
        <f t="shared" si="51"/>
        <v>17</v>
      </c>
      <c r="AL168" s="201">
        <f t="shared" si="51"/>
        <v>17</v>
      </c>
      <c r="AM168" s="201">
        <f t="shared" si="51"/>
        <v>18</v>
      </c>
      <c r="AN168" s="201">
        <f t="shared" si="51"/>
        <v>0</v>
      </c>
      <c r="AO168" s="201">
        <v>0</v>
      </c>
      <c r="AP168" s="201">
        <v>0</v>
      </c>
      <c r="AQ168" s="201">
        <v>0</v>
      </c>
      <c r="AR168" s="201">
        <v>0</v>
      </c>
      <c r="AS168" s="201">
        <v>0</v>
      </c>
      <c r="AT168" s="201">
        <v>0</v>
      </c>
      <c r="AU168" s="202"/>
      <c r="AV168" s="201">
        <f>AV72+AV109+AV139</f>
        <v>0</v>
      </c>
      <c r="AW168" s="201">
        <v>0</v>
      </c>
      <c r="AX168" s="201">
        <v>0</v>
      </c>
      <c r="AY168" s="201">
        <v>0</v>
      </c>
      <c r="AZ168" s="201">
        <v>0</v>
      </c>
      <c r="BA168" s="201">
        <v>0</v>
      </c>
      <c r="BB168" s="201">
        <v>0</v>
      </c>
      <c r="BC168" s="201">
        <v>0</v>
      </c>
      <c r="BD168" s="201">
        <v>0</v>
      </c>
      <c r="BE168" s="201">
        <v>0</v>
      </c>
      <c r="BF168" s="201">
        <f>SUM(E168:BE168)</f>
        <v>516</v>
      </c>
    </row>
    <row r="169" spans="1:58" s="228" customFormat="1" ht="30" customHeight="1" thickBot="1">
      <c r="A169" s="223"/>
      <c r="B169" s="307" t="s">
        <v>140</v>
      </c>
      <c r="C169" s="307"/>
      <c r="D169" s="215"/>
      <c r="E169" s="201">
        <f aca="true" t="shared" si="52" ref="E169:V169">E167+E168</f>
        <v>54</v>
      </c>
      <c r="F169" s="201">
        <f t="shared" si="52"/>
        <v>54</v>
      </c>
      <c r="G169" s="201">
        <f t="shared" si="52"/>
        <v>54</v>
      </c>
      <c r="H169" s="201">
        <f t="shared" si="52"/>
        <v>54</v>
      </c>
      <c r="I169" s="201">
        <f t="shared" si="52"/>
        <v>54</v>
      </c>
      <c r="J169" s="201">
        <f t="shared" si="52"/>
        <v>54</v>
      </c>
      <c r="K169" s="201">
        <f t="shared" si="52"/>
        <v>54</v>
      </c>
      <c r="L169" s="201">
        <f t="shared" si="52"/>
        <v>54</v>
      </c>
      <c r="M169" s="201">
        <f t="shared" si="52"/>
        <v>54</v>
      </c>
      <c r="N169" s="201">
        <f t="shared" si="52"/>
        <v>54</v>
      </c>
      <c r="O169" s="201">
        <f t="shared" si="52"/>
        <v>54</v>
      </c>
      <c r="P169" s="201">
        <f t="shared" si="52"/>
        <v>54</v>
      </c>
      <c r="Q169" s="201">
        <f t="shared" si="52"/>
        <v>54</v>
      </c>
      <c r="R169" s="201">
        <f t="shared" si="52"/>
        <v>54</v>
      </c>
      <c r="S169" s="201">
        <f t="shared" si="52"/>
        <v>36</v>
      </c>
      <c r="T169" s="201">
        <f t="shared" si="52"/>
        <v>36</v>
      </c>
      <c r="U169" s="201">
        <f t="shared" si="52"/>
        <v>0</v>
      </c>
      <c r="V169" s="201">
        <f t="shared" si="52"/>
        <v>0</v>
      </c>
      <c r="W169" s="201">
        <v>0</v>
      </c>
      <c r="X169" s="201">
        <v>0</v>
      </c>
      <c r="Y169" s="201">
        <f>Y167+Y168</f>
        <v>54</v>
      </c>
      <c r="Z169" s="201">
        <f>Z167+Z168</f>
        <v>54</v>
      </c>
      <c r="AA169" s="201">
        <f aca="true" t="shared" si="53" ref="AA169:AV169">AA167+AA168</f>
        <v>54</v>
      </c>
      <c r="AB169" s="201">
        <f t="shared" si="53"/>
        <v>54</v>
      </c>
      <c r="AC169" s="201">
        <f t="shared" si="53"/>
        <v>54</v>
      </c>
      <c r="AD169" s="201">
        <f t="shared" si="53"/>
        <v>54</v>
      </c>
      <c r="AE169" s="201">
        <f t="shared" si="53"/>
        <v>54</v>
      </c>
      <c r="AF169" s="201">
        <f>AF167+AF168</f>
        <v>54</v>
      </c>
      <c r="AG169" s="201">
        <f t="shared" si="53"/>
        <v>54</v>
      </c>
      <c r="AH169" s="201">
        <f t="shared" si="53"/>
        <v>54</v>
      </c>
      <c r="AI169" s="201">
        <f t="shared" si="53"/>
        <v>54</v>
      </c>
      <c r="AJ169" s="201">
        <f t="shared" si="53"/>
        <v>54</v>
      </c>
      <c r="AK169" s="201">
        <f t="shared" si="53"/>
        <v>54</v>
      </c>
      <c r="AL169" s="201">
        <f t="shared" si="53"/>
        <v>54</v>
      </c>
      <c r="AM169" s="201">
        <f t="shared" si="53"/>
        <v>54</v>
      </c>
      <c r="AN169" s="201">
        <f t="shared" si="53"/>
        <v>36</v>
      </c>
      <c r="AO169" s="201">
        <f t="shared" si="53"/>
        <v>36</v>
      </c>
      <c r="AP169" s="201">
        <f t="shared" si="53"/>
        <v>36</v>
      </c>
      <c r="AQ169" s="201">
        <f t="shared" si="53"/>
        <v>36</v>
      </c>
      <c r="AR169" s="201">
        <f t="shared" si="53"/>
        <v>36</v>
      </c>
      <c r="AS169" s="201">
        <f t="shared" si="53"/>
        <v>36</v>
      </c>
      <c r="AT169" s="201">
        <f t="shared" si="53"/>
        <v>36</v>
      </c>
      <c r="AU169" s="201">
        <f t="shared" si="53"/>
        <v>35</v>
      </c>
      <c r="AV169" s="201">
        <f t="shared" si="53"/>
        <v>0</v>
      </c>
      <c r="AW169" s="201">
        <v>0</v>
      </c>
      <c r="AX169" s="201">
        <v>0</v>
      </c>
      <c r="AY169" s="201">
        <v>0</v>
      </c>
      <c r="AZ169" s="201">
        <v>0</v>
      </c>
      <c r="BA169" s="201">
        <v>0</v>
      </c>
      <c r="BB169" s="201">
        <v>0</v>
      </c>
      <c r="BC169" s="201">
        <v>0</v>
      </c>
      <c r="BD169" s="201">
        <v>0</v>
      </c>
      <c r="BE169" s="201">
        <v>0</v>
      </c>
      <c r="BF169" s="201">
        <f>SUM(E169:BE169)</f>
        <v>1925</v>
      </c>
    </row>
    <row r="170" spans="2:58" s="227" customFormat="1" ht="12.75">
      <c r="B170" s="236"/>
      <c r="C170" s="237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9"/>
    </row>
    <row r="172" spans="2:3" ht="18.75">
      <c r="B172" s="295" t="s">
        <v>288</v>
      </c>
      <c r="C172" s="295"/>
    </row>
    <row r="174" spans="1:58" s="197" customFormat="1" ht="93.75" customHeight="1">
      <c r="A174" s="296" t="s">
        <v>100</v>
      </c>
      <c r="B174" s="296" t="s">
        <v>0</v>
      </c>
      <c r="C174" s="296" t="s">
        <v>101</v>
      </c>
      <c r="D174" s="297" t="s">
        <v>102</v>
      </c>
      <c r="E174" s="268" t="s">
        <v>294</v>
      </c>
      <c r="F174" s="298" t="s">
        <v>103</v>
      </c>
      <c r="G174" s="298"/>
      <c r="H174" s="298"/>
      <c r="I174" s="268" t="s">
        <v>295</v>
      </c>
      <c r="J174" s="298" t="s">
        <v>104</v>
      </c>
      <c r="K174" s="298"/>
      <c r="L174" s="298"/>
      <c r="M174" s="298"/>
      <c r="N174" s="268" t="s">
        <v>296</v>
      </c>
      <c r="O174" s="298" t="s">
        <v>105</v>
      </c>
      <c r="P174" s="298"/>
      <c r="Q174" s="298"/>
      <c r="R174" s="268" t="s">
        <v>297</v>
      </c>
      <c r="S174" s="298" t="s">
        <v>106</v>
      </c>
      <c r="T174" s="298"/>
      <c r="U174" s="298"/>
      <c r="V174" s="268" t="s">
        <v>298</v>
      </c>
      <c r="W174" s="298" t="s">
        <v>107</v>
      </c>
      <c r="X174" s="298"/>
      <c r="Y174" s="298"/>
      <c r="Z174" s="298"/>
      <c r="AA174" s="268" t="s">
        <v>299</v>
      </c>
      <c r="AB174" s="298" t="s">
        <v>108</v>
      </c>
      <c r="AC174" s="298"/>
      <c r="AD174" s="298"/>
      <c r="AE174" s="268" t="s">
        <v>300</v>
      </c>
      <c r="AF174" s="298" t="s">
        <v>109</v>
      </c>
      <c r="AG174" s="298"/>
      <c r="AH174" s="298"/>
      <c r="AI174" s="268" t="s">
        <v>301</v>
      </c>
      <c r="AJ174" s="298" t="s">
        <v>110</v>
      </c>
      <c r="AK174" s="298"/>
      <c r="AL174" s="298"/>
      <c r="AM174" s="298"/>
      <c r="AN174" s="268" t="s">
        <v>302</v>
      </c>
      <c r="AO174" s="298" t="s">
        <v>111</v>
      </c>
      <c r="AP174" s="298"/>
      <c r="AQ174" s="298"/>
      <c r="AR174" s="268" t="s">
        <v>112</v>
      </c>
      <c r="AS174" s="298" t="s">
        <v>113</v>
      </c>
      <c r="AT174" s="298"/>
      <c r="AU174" s="298"/>
      <c r="AV174" s="268" t="s">
        <v>303</v>
      </c>
      <c r="AW174" s="298" t="s">
        <v>114</v>
      </c>
      <c r="AX174" s="298"/>
      <c r="AY174" s="298"/>
      <c r="AZ174" s="298"/>
      <c r="BA174" s="268" t="s">
        <v>304</v>
      </c>
      <c r="BB174" s="298" t="s">
        <v>115</v>
      </c>
      <c r="BC174" s="298"/>
      <c r="BD174" s="298"/>
      <c r="BE174" s="268" t="s">
        <v>305</v>
      </c>
      <c r="BF174" s="299" t="s">
        <v>116</v>
      </c>
    </row>
    <row r="175" spans="1:58" ht="22.5" customHeight="1">
      <c r="A175" s="296"/>
      <c r="B175" s="296"/>
      <c r="C175" s="296"/>
      <c r="D175" s="297"/>
      <c r="E175" s="301" t="s">
        <v>117</v>
      </c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01"/>
      <c r="BF175" s="299"/>
    </row>
    <row r="176" spans="1:58" ht="14.25">
      <c r="A176" s="296"/>
      <c r="B176" s="296"/>
      <c r="C176" s="296"/>
      <c r="D176" s="297"/>
      <c r="E176" s="200">
        <v>36</v>
      </c>
      <c r="F176" s="200">
        <v>37</v>
      </c>
      <c r="G176" s="249">
        <v>38</v>
      </c>
      <c r="H176" s="249">
        <v>39</v>
      </c>
      <c r="I176" s="249">
        <v>40</v>
      </c>
      <c r="J176" s="249">
        <v>41</v>
      </c>
      <c r="K176" s="249">
        <v>42</v>
      </c>
      <c r="L176" s="249">
        <v>43</v>
      </c>
      <c r="M176" s="249">
        <v>44</v>
      </c>
      <c r="N176" s="249">
        <v>45</v>
      </c>
      <c r="O176" s="249">
        <v>46</v>
      </c>
      <c r="P176" s="249">
        <v>47</v>
      </c>
      <c r="Q176" s="249">
        <v>48</v>
      </c>
      <c r="R176" s="249">
        <v>49</v>
      </c>
      <c r="S176" s="249">
        <v>50</v>
      </c>
      <c r="T176" s="249">
        <v>51</v>
      </c>
      <c r="U176" s="249">
        <v>52</v>
      </c>
      <c r="V176" s="249">
        <v>53</v>
      </c>
      <c r="W176" s="200">
        <v>1</v>
      </c>
      <c r="X176" s="200">
        <v>2</v>
      </c>
      <c r="Y176" s="200">
        <v>3</v>
      </c>
      <c r="Z176" s="200">
        <v>4</v>
      </c>
      <c r="AA176" s="200">
        <v>5</v>
      </c>
      <c r="AB176" s="200">
        <v>6</v>
      </c>
      <c r="AC176" s="200">
        <v>7</v>
      </c>
      <c r="AD176" s="200">
        <v>8</v>
      </c>
      <c r="AE176" s="200">
        <v>9</v>
      </c>
      <c r="AF176" s="200">
        <v>10</v>
      </c>
      <c r="AG176" s="200">
        <v>11</v>
      </c>
      <c r="AH176" s="200">
        <v>12</v>
      </c>
      <c r="AI176" s="200">
        <v>13</v>
      </c>
      <c r="AJ176" s="200">
        <v>14</v>
      </c>
      <c r="AK176" s="200">
        <v>15</v>
      </c>
      <c r="AL176" s="200">
        <v>16</v>
      </c>
      <c r="AM176" s="200">
        <v>17</v>
      </c>
      <c r="AN176" s="200">
        <v>18</v>
      </c>
      <c r="AO176" s="200">
        <v>19</v>
      </c>
      <c r="AP176" s="200">
        <v>20</v>
      </c>
      <c r="AQ176" s="200">
        <v>21</v>
      </c>
      <c r="AR176" s="200">
        <v>22</v>
      </c>
      <c r="AS176" s="200">
        <v>23</v>
      </c>
      <c r="AT176" s="200">
        <v>24</v>
      </c>
      <c r="AU176" s="200">
        <v>25</v>
      </c>
      <c r="AV176" s="200">
        <v>26</v>
      </c>
      <c r="AW176" s="200">
        <v>27</v>
      </c>
      <c r="AX176" s="200">
        <v>28</v>
      </c>
      <c r="AY176" s="200">
        <v>29</v>
      </c>
      <c r="AZ176" s="200">
        <v>30</v>
      </c>
      <c r="BA176" s="200">
        <v>31</v>
      </c>
      <c r="BB176" s="200">
        <v>32</v>
      </c>
      <c r="BC176" s="200">
        <v>33</v>
      </c>
      <c r="BD176" s="200">
        <v>34</v>
      </c>
      <c r="BE176" s="200">
        <v>35</v>
      </c>
      <c r="BF176" s="299"/>
    </row>
    <row r="177" spans="1:58" ht="12.75">
      <c r="A177" s="296"/>
      <c r="B177" s="296"/>
      <c r="C177" s="296"/>
      <c r="D177" s="297"/>
      <c r="E177" s="302" t="s">
        <v>118</v>
      </c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299"/>
    </row>
    <row r="178" spans="1:58" ht="18.75" customHeight="1">
      <c r="A178" s="296"/>
      <c r="B178" s="296"/>
      <c r="C178" s="296"/>
      <c r="D178" s="297"/>
      <c r="E178" s="200">
        <v>1</v>
      </c>
      <c r="F178" s="200">
        <v>2</v>
      </c>
      <c r="G178" s="200">
        <v>3</v>
      </c>
      <c r="H178" s="200">
        <v>4</v>
      </c>
      <c r="I178" s="200">
        <v>5</v>
      </c>
      <c r="J178" s="200">
        <v>6</v>
      </c>
      <c r="K178" s="200">
        <v>7</v>
      </c>
      <c r="L178" s="200">
        <v>8</v>
      </c>
      <c r="M178" s="200">
        <v>9</v>
      </c>
      <c r="N178" s="200">
        <v>10</v>
      </c>
      <c r="O178" s="200">
        <v>11</v>
      </c>
      <c r="P178" s="200">
        <v>12</v>
      </c>
      <c r="Q178" s="200">
        <v>13</v>
      </c>
      <c r="R178" s="200">
        <v>14</v>
      </c>
      <c r="S178" s="200">
        <v>15</v>
      </c>
      <c r="T178" s="200">
        <v>16</v>
      </c>
      <c r="U178" s="200">
        <v>17</v>
      </c>
      <c r="V178" s="200">
        <v>18</v>
      </c>
      <c r="W178" s="200">
        <v>19</v>
      </c>
      <c r="X178" s="200">
        <v>20</v>
      </c>
      <c r="Y178" s="200">
        <v>21</v>
      </c>
      <c r="Z178" s="200">
        <v>22</v>
      </c>
      <c r="AA178" s="200">
        <v>23</v>
      </c>
      <c r="AB178" s="200">
        <v>24</v>
      </c>
      <c r="AC178" s="200">
        <v>25</v>
      </c>
      <c r="AD178" s="200">
        <v>26</v>
      </c>
      <c r="AE178" s="200">
        <v>27</v>
      </c>
      <c r="AF178" s="200">
        <v>28</v>
      </c>
      <c r="AG178" s="200">
        <v>29</v>
      </c>
      <c r="AH178" s="200">
        <v>30</v>
      </c>
      <c r="AI178" s="200">
        <v>31</v>
      </c>
      <c r="AJ178" s="200">
        <v>32</v>
      </c>
      <c r="AK178" s="200">
        <v>33</v>
      </c>
      <c r="AL178" s="200">
        <v>34</v>
      </c>
      <c r="AM178" s="200">
        <v>35</v>
      </c>
      <c r="AN178" s="200">
        <v>36</v>
      </c>
      <c r="AO178" s="200">
        <v>37</v>
      </c>
      <c r="AP178" s="200">
        <v>0.38</v>
      </c>
      <c r="AQ178" s="200">
        <v>39</v>
      </c>
      <c r="AR178" s="200">
        <v>40</v>
      </c>
      <c r="AS178" s="200">
        <v>41</v>
      </c>
      <c r="AT178" s="200">
        <v>42</v>
      </c>
      <c r="AU178" s="200">
        <v>43</v>
      </c>
      <c r="AV178" s="200">
        <v>44</v>
      </c>
      <c r="AW178" s="200">
        <v>45</v>
      </c>
      <c r="AX178" s="200">
        <v>46</v>
      </c>
      <c r="AY178" s="200">
        <v>47</v>
      </c>
      <c r="AZ178" s="200">
        <v>48</v>
      </c>
      <c r="BA178" s="200">
        <v>49</v>
      </c>
      <c r="BB178" s="200">
        <v>50</v>
      </c>
      <c r="BC178" s="200">
        <v>51</v>
      </c>
      <c r="BD178" s="200">
        <v>52</v>
      </c>
      <c r="BE178" s="200">
        <v>53</v>
      </c>
      <c r="BF178" s="299"/>
    </row>
    <row r="179" spans="1:58" ht="27" customHeight="1" hidden="1">
      <c r="A179" s="311" t="s">
        <v>8</v>
      </c>
      <c r="B179" s="204" t="s">
        <v>119</v>
      </c>
      <c r="C179" s="204" t="s">
        <v>14</v>
      </c>
      <c r="D179" s="201" t="s">
        <v>120</v>
      </c>
      <c r="E179" s="201">
        <f>E181+E201</f>
        <v>0</v>
      </c>
      <c r="F179" s="201">
        <f aca="true" t="shared" si="54" ref="F179:BE179">F181+F201</f>
        <v>0</v>
      </c>
      <c r="G179" s="201">
        <f t="shared" si="54"/>
        <v>0</v>
      </c>
      <c r="H179" s="201">
        <f t="shared" si="54"/>
        <v>0</v>
      </c>
      <c r="I179" s="201">
        <f t="shared" si="54"/>
        <v>0</v>
      </c>
      <c r="J179" s="201">
        <f t="shared" si="54"/>
        <v>0</v>
      </c>
      <c r="K179" s="201">
        <f t="shared" si="54"/>
        <v>0</v>
      </c>
      <c r="L179" s="201">
        <f t="shared" si="54"/>
        <v>0</v>
      </c>
      <c r="M179" s="201">
        <f t="shared" si="54"/>
        <v>0</v>
      </c>
      <c r="N179" s="201">
        <f t="shared" si="54"/>
        <v>0</v>
      </c>
      <c r="O179" s="201">
        <f t="shared" si="54"/>
        <v>0</v>
      </c>
      <c r="P179" s="201">
        <f t="shared" si="54"/>
        <v>0</v>
      </c>
      <c r="Q179" s="201">
        <f t="shared" si="54"/>
        <v>0</v>
      </c>
      <c r="R179" s="201">
        <f t="shared" si="54"/>
        <v>0</v>
      </c>
      <c r="S179" s="201">
        <f t="shared" si="54"/>
        <v>0</v>
      </c>
      <c r="T179" s="201">
        <f t="shared" si="54"/>
        <v>0</v>
      </c>
      <c r="U179" s="201">
        <f t="shared" si="54"/>
        <v>0</v>
      </c>
      <c r="V179" s="201">
        <f t="shared" si="54"/>
        <v>0</v>
      </c>
      <c r="W179" s="201">
        <f t="shared" si="54"/>
        <v>0</v>
      </c>
      <c r="X179" s="201">
        <f t="shared" si="54"/>
        <v>0</v>
      </c>
      <c r="Y179" s="201">
        <f t="shared" si="54"/>
        <v>0</v>
      </c>
      <c r="Z179" s="201">
        <f t="shared" si="54"/>
        <v>0</v>
      </c>
      <c r="AA179" s="201">
        <f t="shared" si="54"/>
        <v>0</v>
      </c>
      <c r="AB179" s="201">
        <f t="shared" si="54"/>
        <v>0</v>
      </c>
      <c r="AC179" s="201">
        <f t="shared" si="54"/>
        <v>0</v>
      </c>
      <c r="AD179" s="201">
        <f t="shared" si="54"/>
        <v>0</v>
      </c>
      <c r="AE179" s="201">
        <f t="shared" si="54"/>
        <v>0</v>
      </c>
      <c r="AF179" s="201">
        <f t="shared" si="54"/>
        <v>0</v>
      </c>
      <c r="AG179" s="201">
        <f t="shared" si="54"/>
        <v>0</v>
      </c>
      <c r="AH179" s="201">
        <f t="shared" si="54"/>
        <v>0</v>
      </c>
      <c r="AI179" s="201">
        <f t="shared" si="54"/>
        <v>0</v>
      </c>
      <c r="AJ179" s="201">
        <f t="shared" si="54"/>
        <v>0</v>
      </c>
      <c r="AK179" s="201">
        <f t="shared" si="54"/>
        <v>0</v>
      </c>
      <c r="AL179" s="201">
        <f t="shared" si="54"/>
        <v>0</v>
      </c>
      <c r="AM179" s="201">
        <f t="shared" si="54"/>
        <v>0</v>
      </c>
      <c r="AN179" s="201">
        <f t="shared" si="54"/>
        <v>0</v>
      </c>
      <c r="AO179" s="201">
        <f t="shared" si="54"/>
        <v>0</v>
      </c>
      <c r="AP179" s="201">
        <f t="shared" si="54"/>
        <v>0</v>
      </c>
      <c r="AQ179" s="201">
        <f t="shared" si="54"/>
        <v>0</v>
      </c>
      <c r="AR179" s="201">
        <f t="shared" si="54"/>
        <v>0</v>
      </c>
      <c r="AS179" s="201">
        <f t="shared" si="54"/>
        <v>0</v>
      </c>
      <c r="AT179" s="201">
        <f t="shared" si="54"/>
        <v>0</v>
      </c>
      <c r="AU179" s="201">
        <f t="shared" si="54"/>
        <v>0</v>
      </c>
      <c r="AV179" s="201">
        <f t="shared" si="54"/>
        <v>0</v>
      </c>
      <c r="AW179" s="201">
        <f t="shared" si="54"/>
        <v>0</v>
      </c>
      <c r="AX179" s="201">
        <f t="shared" si="54"/>
        <v>0</v>
      </c>
      <c r="AY179" s="201">
        <f t="shared" si="54"/>
        <v>0</v>
      </c>
      <c r="AZ179" s="201">
        <f t="shared" si="54"/>
        <v>0</v>
      </c>
      <c r="BA179" s="201">
        <f t="shared" si="54"/>
        <v>0</v>
      </c>
      <c r="BB179" s="201">
        <f t="shared" si="54"/>
        <v>0</v>
      </c>
      <c r="BC179" s="201">
        <f t="shared" si="54"/>
        <v>0</v>
      </c>
      <c r="BD179" s="201">
        <f t="shared" si="54"/>
        <v>0</v>
      </c>
      <c r="BE179" s="201">
        <f t="shared" si="54"/>
        <v>0</v>
      </c>
      <c r="BF179" s="202">
        <f>BF181+BF201</f>
        <v>0</v>
      </c>
    </row>
    <row r="180" spans="1:58" ht="21.75" customHeight="1" hidden="1">
      <c r="A180" s="311"/>
      <c r="B180" s="204"/>
      <c r="C180" s="204"/>
      <c r="D180" s="201" t="s">
        <v>121</v>
      </c>
      <c r="E180" s="201">
        <f aca="true" t="shared" si="55" ref="E180:BE180">E182+E202</f>
        <v>0</v>
      </c>
      <c r="F180" s="201">
        <f t="shared" si="55"/>
        <v>0</v>
      </c>
      <c r="G180" s="201">
        <f t="shared" si="55"/>
        <v>0</v>
      </c>
      <c r="H180" s="201">
        <f t="shared" si="55"/>
        <v>0</v>
      </c>
      <c r="I180" s="201">
        <f t="shared" si="55"/>
        <v>0</v>
      </c>
      <c r="J180" s="201">
        <f t="shared" si="55"/>
        <v>0</v>
      </c>
      <c r="K180" s="201">
        <f t="shared" si="55"/>
        <v>0</v>
      </c>
      <c r="L180" s="201">
        <f t="shared" si="55"/>
        <v>0</v>
      </c>
      <c r="M180" s="201">
        <f t="shared" si="55"/>
        <v>0</v>
      </c>
      <c r="N180" s="201">
        <f t="shared" si="55"/>
        <v>0</v>
      </c>
      <c r="O180" s="201">
        <f t="shared" si="55"/>
        <v>0</v>
      </c>
      <c r="P180" s="201">
        <f t="shared" si="55"/>
        <v>0</v>
      </c>
      <c r="Q180" s="201">
        <f t="shared" si="55"/>
        <v>0</v>
      </c>
      <c r="R180" s="201">
        <f t="shared" si="55"/>
        <v>0</v>
      </c>
      <c r="S180" s="201">
        <f t="shared" si="55"/>
        <v>0</v>
      </c>
      <c r="T180" s="201">
        <f t="shared" si="55"/>
        <v>0</v>
      </c>
      <c r="U180" s="201">
        <f t="shared" si="55"/>
        <v>0</v>
      </c>
      <c r="V180" s="201">
        <f t="shared" si="55"/>
        <v>0</v>
      </c>
      <c r="W180" s="201">
        <f t="shared" si="55"/>
        <v>0</v>
      </c>
      <c r="X180" s="201">
        <f t="shared" si="55"/>
        <v>0</v>
      </c>
      <c r="Y180" s="201">
        <f t="shared" si="55"/>
        <v>0</v>
      </c>
      <c r="Z180" s="201">
        <f t="shared" si="55"/>
        <v>0</v>
      </c>
      <c r="AA180" s="201">
        <f t="shared" si="55"/>
        <v>0</v>
      </c>
      <c r="AB180" s="201">
        <f t="shared" si="55"/>
        <v>0</v>
      </c>
      <c r="AC180" s="201">
        <f t="shared" si="55"/>
        <v>0</v>
      </c>
      <c r="AD180" s="201">
        <f t="shared" si="55"/>
        <v>0</v>
      </c>
      <c r="AE180" s="201">
        <f t="shared" si="55"/>
        <v>0</v>
      </c>
      <c r="AF180" s="201">
        <f t="shared" si="55"/>
        <v>0</v>
      </c>
      <c r="AG180" s="201">
        <f t="shared" si="55"/>
        <v>0</v>
      </c>
      <c r="AH180" s="201">
        <f t="shared" si="55"/>
        <v>0</v>
      </c>
      <c r="AI180" s="201">
        <f t="shared" si="55"/>
        <v>0</v>
      </c>
      <c r="AJ180" s="201">
        <f t="shared" si="55"/>
        <v>0</v>
      </c>
      <c r="AK180" s="201">
        <f t="shared" si="55"/>
        <v>0</v>
      </c>
      <c r="AL180" s="201">
        <f t="shared" si="55"/>
        <v>0</v>
      </c>
      <c r="AM180" s="201">
        <f t="shared" si="55"/>
        <v>0</v>
      </c>
      <c r="AN180" s="201">
        <f t="shared" si="55"/>
        <v>0</v>
      </c>
      <c r="AO180" s="201">
        <f t="shared" si="55"/>
        <v>0</v>
      </c>
      <c r="AP180" s="201">
        <f t="shared" si="55"/>
        <v>0</v>
      </c>
      <c r="AQ180" s="201">
        <f t="shared" si="55"/>
        <v>0</v>
      </c>
      <c r="AR180" s="201">
        <f t="shared" si="55"/>
        <v>0</v>
      </c>
      <c r="AS180" s="201">
        <f t="shared" si="55"/>
        <v>0</v>
      </c>
      <c r="AT180" s="201">
        <f t="shared" si="55"/>
        <v>0</v>
      </c>
      <c r="AU180" s="201">
        <f t="shared" si="55"/>
        <v>0</v>
      </c>
      <c r="AV180" s="201">
        <f t="shared" si="55"/>
        <v>0</v>
      </c>
      <c r="AW180" s="201">
        <f t="shared" si="55"/>
        <v>0</v>
      </c>
      <c r="AX180" s="201">
        <f t="shared" si="55"/>
        <v>0</v>
      </c>
      <c r="AY180" s="201">
        <f t="shared" si="55"/>
        <v>0</v>
      </c>
      <c r="AZ180" s="201">
        <f t="shared" si="55"/>
        <v>0</v>
      </c>
      <c r="BA180" s="201">
        <f t="shared" si="55"/>
        <v>0</v>
      </c>
      <c r="BB180" s="201">
        <f t="shared" si="55"/>
        <v>0</v>
      </c>
      <c r="BC180" s="201">
        <f t="shared" si="55"/>
        <v>0</v>
      </c>
      <c r="BD180" s="201">
        <f t="shared" si="55"/>
        <v>0</v>
      </c>
      <c r="BE180" s="201">
        <f t="shared" si="55"/>
        <v>0</v>
      </c>
      <c r="BF180" s="215">
        <f>BF182+BF202</f>
        <v>0</v>
      </c>
    </row>
    <row r="181" spans="1:58" ht="29.25" customHeight="1" hidden="1">
      <c r="A181" s="311"/>
      <c r="B181" s="205" t="s">
        <v>15</v>
      </c>
      <c r="C181" s="205" t="s">
        <v>16</v>
      </c>
      <c r="D181" s="201" t="s">
        <v>120</v>
      </c>
      <c r="E181" s="201">
        <f>E183+E185+E187+E189+E191+E193+E195+E197+E199</f>
        <v>0</v>
      </c>
      <c r="F181" s="201">
        <f aca="true" t="shared" si="56" ref="F181:BE181">F183+F185+F187+F189+F191+F193+F195+F197+F199</f>
        <v>0</v>
      </c>
      <c r="G181" s="201">
        <f t="shared" si="56"/>
        <v>0</v>
      </c>
      <c r="H181" s="201">
        <f t="shared" si="56"/>
        <v>0</v>
      </c>
      <c r="I181" s="201">
        <f t="shared" si="56"/>
        <v>0</v>
      </c>
      <c r="J181" s="201">
        <f t="shared" si="56"/>
        <v>0</v>
      </c>
      <c r="K181" s="201">
        <f t="shared" si="56"/>
        <v>0</v>
      </c>
      <c r="L181" s="201">
        <f t="shared" si="56"/>
        <v>0</v>
      </c>
      <c r="M181" s="201">
        <f t="shared" si="56"/>
        <v>0</v>
      </c>
      <c r="N181" s="201">
        <f t="shared" si="56"/>
        <v>0</v>
      </c>
      <c r="O181" s="201">
        <f t="shared" si="56"/>
        <v>0</v>
      </c>
      <c r="P181" s="201">
        <f t="shared" si="56"/>
        <v>0</v>
      </c>
      <c r="Q181" s="201">
        <f t="shared" si="56"/>
        <v>0</v>
      </c>
      <c r="R181" s="201">
        <f t="shared" si="56"/>
        <v>0</v>
      </c>
      <c r="S181" s="201">
        <f t="shared" si="56"/>
        <v>0</v>
      </c>
      <c r="T181" s="201">
        <f t="shared" si="56"/>
        <v>0</v>
      </c>
      <c r="U181" s="201">
        <f t="shared" si="56"/>
        <v>0</v>
      </c>
      <c r="V181" s="201">
        <f t="shared" si="56"/>
        <v>0</v>
      </c>
      <c r="W181" s="201">
        <f t="shared" si="56"/>
        <v>0</v>
      </c>
      <c r="X181" s="201">
        <f t="shared" si="56"/>
        <v>0</v>
      </c>
      <c r="Y181" s="201">
        <f t="shared" si="56"/>
        <v>0</v>
      </c>
      <c r="Z181" s="201">
        <f t="shared" si="56"/>
        <v>0</v>
      </c>
      <c r="AA181" s="201">
        <f t="shared" si="56"/>
        <v>0</v>
      </c>
      <c r="AB181" s="201">
        <f t="shared" si="56"/>
        <v>0</v>
      </c>
      <c r="AC181" s="201">
        <f t="shared" si="56"/>
        <v>0</v>
      </c>
      <c r="AD181" s="201">
        <f t="shared" si="56"/>
        <v>0</v>
      </c>
      <c r="AE181" s="201">
        <f t="shared" si="56"/>
        <v>0</v>
      </c>
      <c r="AF181" s="201">
        <f t="shared" si="56"/>
        <v>0</v>
      </c>
      <c r="AG181" s="201">
        <f t="shared" si="56"/>
        <v>0</v>
      </c>
      <c r="AH181" s="201">
        <f t="shared" si="56"/>
        <v>0</v>
      </c>
      <c r="AI181" s="201">
        <f t="shared" si="56"/>
        <v>0</v>
      </c>
      <c r="AJ181" s="201">
        <f t="shared" si="56"/>
        <v>0</v>
      </c>
      <c r="AK181" s="201">
        <f t="shared" si="56"/>
        <v>0</v>
      </c>
      <c r="AL181" s="201">
        <f t="shared" si="56"/>
        <v>0</v>
      </c>
      <c r="AM181" s="201">
        <f t="shared" si="56"/>
        <v>0</v>
      </c>
      <c r="AN181" s="201">
        <f t="shared" si="56"/>
        <v>0</v>
      </c>
      <c r="AO181" s="201">
        <f t="shared" si="56"/>
        <v>0</v>
      </c>
      <c r="AP181" s="201">
        <f t="shared" si="56"/>
        <v>0</v>
      </c>
      <c r="AQ181" s="201">
        <f t="shared" si="56"/>
        <v>0</v>
      </c>
      <c r="AR181" s="201">
        <f t="shared" si="56"/>
        <v>0</v>
      </c>
      <c r="AS181" s="201">
        <f t="shared" si="56"/>
        <v>0</v>
      </c>
      <c r="AT181" s="201">
        <f t="shared" si="56"/>
        <v>0</v>
      </c>
      <c r="AU181" s="201">
        <f t="shared" si="56"/>
        <v>0</v>
      </c>
      <c r="AV181" s="201">
        <f t="shared" si="56"/>
        <v>0</v>
      </c>
      <c r="AW181" s="201">
        <f t="shared" si="56"/>
        <v>0</v>
      </c>
      <c r="AX181" s="201">
        <f t="shared" si="56"/>
        <v>0</v>
      </c>
      <c r="AY181" s="201">
        <f t="shared" si="56"/>
        <v>0</v>
      </c>
      <c r="AZ181" s="201">
        <f t="shared" si="56"/>
        <v>0</v>
      </c>
      <c r="BA181" s="201">
        <f t="shared" si="56"/>
        <v>0</v>
      </c>
      <c r="BB181" s="201">
        <f t="shared" si="56"/>
        <v>0</v>
      </c>
      <c r="BC181" s="201">
        <f t="shared" si="56"/>
        <v>0</v>
      </c>
      <c r="BD181" s="201">
        <f t="shared" si="56"/>
        <v>0</v>
      </c>
      <c r="BE181" s="201">
        <f t="shared" si="56"/>
        <v>0</v>
      </c>
      <c r="BF181" s="202">
        <f>SUM(BF185+BF187+BF189+BF191+BF193+BF195+BF197+BF199)+BF183</f>
        <v>0</v>
      </c>
    </row>
    <row r="182" spans="1:58" ht="27" customHeight="1" hidden="1">
      <c r="A182" s="311"/>
      <c r="B182" s="205"/>
      <c r="C182" s="204"/>
      <c r="D182" s="201" t="s">
        <v>121</v>
      </c>
      <c r="E182" s="201">
        <f aca="true" t="shared" si="57" ref="E182:AV182">E184+E186+E188+E190+E192+E194+E196+E198+E200</f>
        <v>0</v>
      </c>
      <c r="F182" s="201">
        <f t="shared" si="57"/>
        <v>0</v>
      </c>
      <c r="G182" s="201">
        <f t="shared" si="57"/>
        <v>0</v>
      </c>
      <c r="H182" s="201">
        <f t="shared" si="57"/>
        <v>0</v>
      </c>
      <c r="I182" s="201">
        <f t="shared" si="57"/>
        <v>0</v>
      </c>
      <c r="J182" s="201">
        <f t="shared" si="57"/>
        <v>0</v>
      </c>
      <c r="K182" s="201">
        <f t="shared" si="57"/>
        <v>0</v>
      </c>
      <c r="L182" s="201">
        <f t="shared" si="57"/>
        <v>0</v>
      </c>
      <c r="M182" s="201">
        <f t="shared" si="57"/>
        <v>0</v>
      </c>
      <c r="N182" s="201">
        <f t="shared" si="57"/>
        <v>0</v>
      </c>
      <c r="O182" s="201">
        <f t="shared" si="57"/>
        <v>0</v>
      </c>
      <c r="P182" s="201">
        <f t="shared" si="57"/>
        <v>0</v>
      </c>
      <c r="Q182" s="201">
        <f t="shared" si="57"/>
        <v>0</v>
      </c>
      <c r="R182" s="201">
        <f t="shared" si="57"/>
        <v>0</v>
      </c>
      <c r="S182" s="201">
        <f t="shared" si="57"/>
        <v>0</v>
      </c>
      <c r="T182" s="201">
        <f t="shared" si="57"/>
        <v>0</v>
      </c>
      <c r="U182" s="201">
        <f t="shared" si="57"/>
        <v>0</v>
      </c>
      <c r="V182" s="201">
        <f t="shared" si="57"/>
        <v>0</v>
      </c>
      <c r="W182" s="201">
        <f t="shared" si="57"/>
        <v>0</v>
      </c>
      <c r="X182" s="201">
        <f t="shared" si="57"/>
        <v>0</v>
      </c>
      <c r="Y182" s="201">
        <f t="shared" si="57"/>
        <v>0</v>
      </c>
      <c r="Z182" s="201">
        <f t="shared" si="57"/>
        <v>0</v>
      </c>
      <c r="AA182" s="201">
        <f t="shared" si="57"/>
        <v>0</v>
      </c>
      <c r="AB182" s="201">
        <f t="shared" si="57"/>
        <v>0</v>
      </c>
      <c r="AC182" s="201">
        <f t="shared" si="57"/>
        <v>0</v>
      </c>
      <c r="AD182" s="201">
        <f t="shared" si="57"/>
        <v>0</v>
      </c>
      <c r="AE182" s="201">
        <f t="shared" si="57"/>
        <v>0</v>
      </c>
      <c r="AF182" s="201">
        <f t="shared" si="57"/>
        <v>0</v>
      </c>
      <c r="AG182" s="201">
        <f t="shared" si="57"/>
        <v>0</v>
      </c>
      <c r="AH182" s="201">
        <f t="shared" si="57"/>
        <v>0</v>
      </c>
      <c r="AI182" s="201">
        <f t="shared" si="57"/>
        <v>0</v>
      </c>
      <c r="AJ182" s="201">
        <f t="shared" si="57"/>
        <v>0</v>
      </c>
      <c r="AK182" s="201">
        <f t="shared" si="57"/>
        <v>0</v>
      </c>
      <c r="AL182" s="201">
        <f t="shared" si="57"/>
        <v>0</v>
      </c>
      <c r="AM182" s="201">
        <f t="shared" si="57"/>
        <v>0</v>
      </c>
      <c r="AN182" s="201">
        <f t="shared" si="57"/>
        <v>0</v>
      </c>
      <c r="AO182" s="201">
        <f t="shared" si="57"/>
        <v>0</v>
      </c>
      <c r="AP182" s="201">
        <f t="shared" si="57"/>
        <v>0</v>
      </c>
      <c r="AQ182" s="201">
        <f t="shared" si="57"/>
        <v>0</v>
      </c>
      <c r="AR182" s="201">
        <f t="shared" si="57"/>
        <v>0</v>
      </c>
      <c r="AS182" s="201">
        <f t="shared" si="57"/>
        <v>0</v>
      </c>
      <c r="AT182" s="201">
        <f t="shared" si="57"/>
        <v>0</v>
      </c>
      <c r="AU182" s="201">
        <f t="shared" si="57"/>
        <v>0</v>
      </c>
      <c r="AV182" s="201">
        <f t="shared" si="57"/>
        <v>0</v>
      </c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15">
        <f>BF184+BF186+BF188+BF190+BF192+BF194+BF196+BF198+BF200</f>
        <v>0</v>
      </c>
    </row>
    <row r="183" spans="1:58" ht="19.5" customHeight="1" hidden="1">
      <c r="A183" s="311"/>
      <c r="B183" s="204" t="s">
        <v>122</v>
      </c>
      <c r="C183" s="204" t="s">
        <v>17</v>
      </c>
      <c r="D183" s="201" t="s">
        <v>120</v>
      </c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>
        <v>0</v>
      </c>
      <c r="X183" s="201">
        <v>0</v>
      </c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>
        <v>0</v>
      </c>
      <c r="AX183" s="201">
        <v>0</v>
      </c>
      <c r="AY183" s="201">
        <v>0</v>
      </c>
      <c r="AZ183" s="201">
        <v>0</v>
      </c>
      <c r="BA183" s="201">
        <v>0</v>
      </c>
      <c r="BB183" s="201">
        <v>0</v>
      </c>
      <c r="BC183" s="201">
        <v>0</v>
      </c>
      <c r="BD183" s="201">
        <v>0</v>
      </c>
      <c r="BE183" s="201">
        <v>0</v>
      </c>
      <c r="BF183" s="202">
        <f>SUM(E183:BE183)</f>
        <v>0</v>
      </c>
    </row>
    <row r="184" spans="1:58" s="212" customFormat="1" ht="19.5" customHeight="1" hidden="1">
      <c r="A184" s="311"/>
      <c r="B184" s="232"/>
      <c r="C184" s="204">
        <v>0</v>
      </c>
      <c r="D184" s="202" t="s">
        <v>121</v>
      </c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>
        <v>0</v>
      </c>
      <c r="X184" s="202">
        <v>0</v>
      </c>
      <c r="Y184" s="202"/>
      <c r="Z184" s="202"/>
      <c r="AA184" s="202"/>
      <c r="AB184" s="202"/>
      <c r="AC184" s="202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>
        <v>0</v>
      </c>
      <c r="AX184" s="202">
        <v>0</v>
      </c>
      <c r="AY184" s="202">
        <v>0</v>
      </c>
      <c r="AZ184" s="202">
        <v>0</v>
      </c>
      <c r="BA184" s="202">
        <v>0</v>
      </c>
      <c r="BB184" s="202">
        <v>0</v>
      </c>
      <c r="BC184" s="202">
        <v>0</v>
      </c>
      <c r="BD184" s="202">
        <v>0</v>
      </c>
      <c r="BE184" s="202">
        <v>0</v>
      </c>
      <c r="BF184" s="202">
        <f>SUM(E184:BE184)</f>
        <v>0</v>
      </c>
    </row>
    <row r="185" spans="1:58" ht="19.5" customHeight="1" hidden="1">
      <c r="A185" s="311"/>
      <c r="B185" s="204" t="s">
        <v>123</v>
      </c>
      <c r="C185" s="204" t="s">
        <v>18</v>
      </c>
      <c r="D185" s="201" t="s">
        <v>120</v>
      </c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>
        <v>0</v>
      </c>
      <c r="X185" s="201">
        <v>0</v>
      </c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>
        <v>0</v>
      </c>
      <c r="AX185" s="201">
        <v>0</v>
      </c>
      <c r="AY185" s="201">
        <v>0</v>
      </c>
      <c r="AZ185" s="201">
        <v>0</v>
      </c>
      <c r="BA185" s="201">
        <v>0</v>
      </c>
      <c r="BB185" s="201">
        <v>0</v>
      </c>
      <c r="BC185" s="201">
        <v>0</v>
      </c>
      <c r="BD185" s="201">
        <v>0</v>
      </c>
      <c r="BE185" s="201">
        <v>0</v>
      </c>
      <c r="BF185" s="202">
        <f>SUM(E185:BE185)</f>
        <v>0</v>
      </c>
    </row>
    <row r="186" spans="1:58" s="212" customFormat="1" ht="19.5" customHeight="1" hidden="1">
      <c r="A186" s="311"/>
      <c r="B186" s="232"/>
      <c r="C186" s="204">
        <v>0</v>
      </c>
      <c r="D186" s="202" t="s">
        <v>121</v>
      </c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>
        <v>0</v>
      </c>
      <c r="X186" s="202">
        <v>0</v>
      </c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>
        <v>0</v>
      </c>
      <c r="AX186" s="202">
        <v>0</v>
      </c>
      <c r="AY186" s="202">
        <v>0</v>
      </c>
      <c r="AZ186" s="202">
        <v>0</v>
      </c>
      <c r="BA186" s="202">
        <v>0</v>
      </c>
      <c r="BB186" s="202">
        <v>0</v>
      </c>
      <c r="BC186" s="202">
        <v>0</v>
      </c>
      <c r="BD186" s="202">
        <v>0</v>
      </c>
      <c r="BE186" s="202">
        <v>0</v>
      </c>
      <c r="BF186" s="202">
        <f aca="true" t="shared" si="58" ref="BF186:BF200">SUM(E186:BE186)</f>
        <v>0</v>
      </c>
    </row>
    <row r="187" spans="1:58" ht="19.5" customHeight="1" hidden="1">
      <c r="A187" s="311"/>
      <c r="B187" s="204" t="s">
        <v>124</v>
      </c>
      <c r="C187" s="204" t="s">
        <v>19</v>
      </c>
      <c r="D187" s="201" t="s">
        <v>120</v>
      </c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>
        <v>0</v>
      </c>
      <c r="X187" s="201">
        <v>0</v>
      </c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>
        <v>0</v>
      </c>
      <c r="AX187" s="201">
        <v>0</v>
      </c>
      <c r="AY187" s="201">
        <v>0</v>
      </c>
      <c r="AZ187" s="201">
        <v>0</v>
      </c>
      <c r="BA187" s="201">
        <v>0</v>
      </c>
      <c r="BB187" s="201">
        <v>0</v>
      </c>
      <c r="BC187" s="201">
        <v>0</v>
      </c>
      <c r="BD187" s="201">
        <v>0</v>
      </c>
      <c r="BE187" s="201">
        <v>0</v>
      </c>
      <c r="BF187" s="202">
        <f t="shared" si="58"/>
        <v>0</v>
      </c>
    </row>
    <row r="188" spans="1:58" s="212" customFormat="1" ht="19.5" customHeight="1" hidden="1">
      <c r="A188" s="311"/>
      <c r="B188" s="232"/>
      <c r="C188" s="204">
        <v>0</v>
      </c>
      <c r="D188" s="202" t="s">
        <v>121</v>
      </c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>
        <v>0</v>
      </c>
      <c r="X188" s="202">
        <v>0</v>
      </c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>
        <v>0</v>
      </c>
      <c r="AX188" s="202">
        <v>0</v>
      </c>
      <c r="AY188" s="202">
        <v>0</v>
      </c>
      <c r="AZ188" s="202">
        <v>0</v>
      </c>
      <c r="BA188" s="202">
        <v>0</v>
      </c>
      <c r="BB188" s="202">
        <v>0</v>
      </c>
      <c r="BC188" s="202">
        <v>0</v>
      </c>
      <c r="BD188" s="202">
        <v>0</v>
      </c>
      <c r="BE188" s="202">
        <v>0</v>
      </c>
      <c r="BF188" s="202">
        <f t="shared" si="58"/>
        <v>0</v>
      </c>
    </row>
    <row r="189" spans="1:58" ht="19.5" customHeight="1" hidden="1">
      <c r="A189" s="311"/>
      <c r="B189" s="204" t="s">
        <v>125</v>
      </c>
      <c r="C189" s="204" t="s">
        <v>20</v>
      </c>
      <c r="D189" s="201" t="s">
        <v>120</v>
      </c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>
        <v>0</v>
      </c>
      <c r="X189" s="201">
        <v>0</v>
      </c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>
        <v>0</v>
      </c>
      <c r="AX189" s="201">
        <v>0</v>
      </c>
      <c r="AY189" s="201">
        <v>0</v>
      </c>
      <c r="AZ189" s="201">
        <v>0</v>
      </c>
      <c r="BA189" s="201">
        <v>0</v>
      </c>
      <c r="BB189" s="201">
        <v>0</v>
      </c>
      <c r="BC189" s="201">
        <v>0</v>
      </c>
      <c r="BD189" s="201">
        <v>0</v>
      </c>
      <c r="BE189" s="201">
        <v>0</v>
      </c>
      <c r="BF189" s="202">
        <f t="shared" si="58"/>
        <v>0</v>
      </c>
    </row>
    <row r="190" spans="1:58" s="212" customFormat="1" ht="19.5" customHeight="1" hidden="1">
      <c r="A190" s="311"/>
      <c r="B190" s="232"/>
      <c r="C190" s="204">
        <v>0</v>
      </c>
      <c r="D190" s="202" t="s">
        <v>121</v>
      </c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>
        <v>0</v>
      </c>
      <c r="X190" s="202">
        <v>0</v>
      </c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>
        <v>0</v>
      </c>
      <c r="AX190" s="202">
        <v>0</v>
      </c>
      <c r="AY190" s="202">
        <v>0</v>
      </c>
      <c r="AZ190" s="202">
        <v>0</v>
      </c>
      <c r="BA190" s="202">
        <v>0</v>
      </c>
      <c r="BB190" s="202">
        <v>0</v>
      </c>
      <c r="BC190" s="202">
        <v>0</v>
      </c>
      <c r="BD190" s="202">
        <v>0</v>
      </c>
      <c r="BE190" s="202">
        <v>0</v>
      </c>
      <c r="BF190" s="202">
        <f t="shared" si="58"/>
        <v>0</v>
      </c>
    </row>
    <row r="191" spans="1:58" ht="19.5" customHeight="1" hidden="1">
      <c r="A191" s="311"/>
      <c r="B191" s="204" t="s">
        <v>126</v>
      </c>
      <c r="C191" s="204" t="s">
        <v>253</v>
      </c>
      <c r="D191" s="201" t="s">
        <v>120</v>
      </c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>
        <v>0</v>
      </c>
      <c r="X191" s="201">
        <v>0</v>
      </c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>
        <v>0</v>
      </c>
      <c r="AX191" s="201">
        <v>0</v>
      </c>
      <c r="AY191" s="201">
        <v>0</v>
      </c>
      <c r="AZ191" s="201">
        <v>0</v>
      </c>
      <c r="BA191" s="201">
        <v>0</v>
      </c>
      <c r="BB191" s="201">
        <v>0</v>
      </c>
      <c r="BC191" s="201">
        <v>0</v>
      </c>
      <c r="BD191" s="201">
        <v>0</v>
      </c>
      <c r="BE191" s="201">
        <v>0</v>
      </c>
      <c r="BF191" s="202">
        <f t="shared" si="58"/>
        <v>0</v>
      </c>
    </row>
    <row r="192" spans="1:58" s="212" customFormat="1" ht="19.5" customHeight="1" hidden="1">
      <c r="A192" s="311"/>
      <c r="B192" s="232"/>
      <c r="C192" s="232"/>
      <c r="D192" s="202" t="s">
        <v>121</v>
      </c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>
        <v>0</v>
      </c>
      <c r="X192" s="202">
        <v>0</v>
      </c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>
        <v>0</v>
      </c>
      <c r="AX192" s="202">
        <v>0</v>
      </c>
      <c r="AY192" s="202">
        <v>0</v>
      </c>
      <c r="AZ192" s="202">
        <v>0</v>
      </c>
      <c r="BA192" s="202">
        <v>0</v>
      </c>
      <c r="BB192" s="202">
        <v>0</v>
      </c>
      <c r="BC192" s="202">
        <v>0</v>
      </c>
      <c r="BD192" s="202">
        <v>0</v>
      </c>
      <c r="BE192" s="202">
        <v>0</v>
      </c>
      <c r="BF192" s="202">
        <f t="shared" si="58"/>
        <v>0</v>
      </c>
    </row>
    <row r="193" spans="1:58" ht="19.5" customHeight="1" hidden="1">
      <c r="A193" s="311"/>
      <c r="B193" s="204" t="s">
        <v>127</v>
      </c>
      <c r="C193" s="203" t="s">
        <v>77</v>
      </c>
      <c r="D193" s="201" t="s">
        <v>120</v>
      </c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>
        <v>0</v>
      </c>
      <c r="X193" s="201">
        <v>0</v>
      </c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>
        <v>0</v>
      </c>
      <c r="AX193" s="201">
        <v>0</v>
      </c>
      <c r="AY193" s="201">
        <v>0</v>
      </c>
      <c r="AZ193" s="201">
        <v>0</v>
      </c>
      <c r="BA193" s="201">
        <v>0</v>
      </c>
      <c r="BB193" s="201">
        <v>0</v>
      </c>
      <c r="BC193" s="201">
        <v>0</v>
      </c>
      <c r="BD193" s="201">
        <v>0</v>
      </c>
      <c r="BE193" s="201">
        <v>0</v>
      </c>
      <c r="BF193" s="202">
        <f t="shared" si="58"/>
        <v>0</v>
      </c>
    </row>
    <row r="194" spans="1:58" s="212" customFormat="1" ht="19.5" customHeight="1" hidden="1">
      <c r="A194" s="311"/>
      <c r="B194" s="232"/>
      <c r="C194" s="232"/>
      <c r="D194" s="202" t="s">
        <v>121</v>
      </c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>
        <v>0</v>
      </c>
      <c r="X194" s="202">
        <v>0</v>
      </c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>
        <v>0</v>
      </c>
      <c r="AX194" s="202">
        <v>0</v>
      </c>
      <c r="AY194" s="202">
        <v>0</v>
      </c>
      <c r="AZ194" s="202">
        <v>0</v>
      </c>
      <c r="BA194" s="202">
        <v>0</v>
      </c>
      <c r="BB194" s="202">
        <v>0</v>
      </c>
      <c r="BC194" s="202">
        <v>0</v>
      </c>
      <c r="BD194" s="202">
        <v>0</v>
      </c>
      <c r="BE194" s="202">
        <v>0</v>
      </c>
      <c r="BF194" s="202">
        <f t="shared" si="58"/>
        <v>0</v>
      </c>
    </row>
    <row r="195" spans="1:58" ht="19.5" customHeight="1" hidden="1">
      <c r="A195" s="311"/>
      <c r="B195" s="204" t="s">
        <v>128</v>
      </c>
      <c r="C195" s="226" t="s">
        <v>78</v>
      </c>
      <c r="D195" s="201" t="s">
        <v>120</v>
      </c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>
        <v>0</v>
      </c>
      <c r="X195" s="201">
        <v>0</v>
      </c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>
        <v>0</v>
      </c>
      <c r="AX195" s="201">
        <v>0</v>
      </c>
      <c r="AY195" s="201">
        <v>0</v>
      </c>
      <c r="AZ195" s="201">
        <v>0</v>
      </c>
      <c r="BA195" s="201">
        <v>0</v>
      </c>
      <c r="BB195" s="201">
        <v>0</v>
      </c>
      <c r="BC195" s="201">
        <v>0</v>
      </c>
      <c r="BD195" s="201">
        <v>0</v>
      </c>
      <c r="BE195" s="201">
        <v>0</v>
      </c>
      <c r="BF195" s="202">
        <f t="shared" si="58"/>
        <v>0</v>
      </c>
    </row>
    <row r="196" spans="1:58" s="212" customFormat="1" ht="19.5" customHeight="1" hidden="1">
      <c r="A196" s="311"/>
      <c r="B196" s="232"/>
      <c r="C196" s="226">
        <v>0</v>
      </c>
      <c r="D196" s="202" t="s">
        <v>121</v>
      </c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>
        <v>0</v>
      </c>
      <c r="X196" s="202">
        <v>0</v>
      </c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>
        <v>0</v>
      </c>
      <c r="AX196" s="202">
        <v>0</v>
      </c>
      <c r="AY196" s="202">
        <v>0</v>
      </c>
      <c r="AZ196" s="202">
        <v>0</v>
      </c>
      <c r="BA196" s="202">
        <v>0</v>
      </c>
      <c r="BB196" s="202">
        <v>0</v>
      </c>
      <c r="BC196" s="202">
        <v>0</v>
      </c>
      <c r="BD196" s="202">
        <v>0</v>
      </c>
      <c r="BE196" s="202">
        <v>0</v>
      </c>
      <c r="BF196" s="202">
        <f t="shared" si="58"/>
        <v>0</v>
      </c>
    </row>
    <row r="197" spans="1:58" ht="19.5" customHeight="1" hidden="1">
      <c r="A197" s="311"/>
      <c r="B197" s="204" t="s">
        <v>129</v>
      </c>
      <c r="C197" s="226" t="s">
        <v>39</v>
      </c>
      <c r="D197" s="201" t="s">
        <v>120</v>
      </c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>
        <v>0</v>
      </c>
      <c r="X197" s="201">
        <v>0</v>
      </c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>
        <v>0</v>
      </c>
      <c r="AX197" s="201">
        <v>0</v>
      </c>
      <c r="AY197" s="201">
        <v>0</v>
      </c>
      <c r="AZ197" s="201">
        <v>0</v>
      </c>
      <c r="BA197" s="201">
        <v>0</v>
      </c>
      <c r="BB197" s="201">
        <v>0</v>
      </c>
      <c r="BC197" s="201">
        <v>0</v>
      </c>
      <c r="BD197" s="201">
        <v>0</v>
      </c>
      <c r="BE197" s="201">
        <v>0</v>
      </c>
      <c r="BF197" s="202">
        <f t="shared" si="58"/>
        <v>0</v>
      </c>
    </row>
    <row r="198" spans="1:58" s="212" customFormat="1" ht="19.5" customHeight="1" hidden="1">
      <c r="A198" s="311"/>
      <c r="B198" s="232"/>
      <c r="C198" s="226">
        <v>0</v>
      </c>
      <c r="D198" s="202" t="s">
        <v>121</v>
      </c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>
        <v>0</v>
      </c>
      <c r="X198" s="202">
        <v>0</v>
      </c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>
        <v>0</v>
      </c>
      <c r="AX198" s="202">
        <v>0</v>
      </c>
      <c r="AY198" s="202">
        <v>0</v>
      </c>
      <c r="AZ198" s="202">
        <v>0</v>
      </c>
      <c r="BA198" s="202">
        <v>0</v>
      </c>
      <c r="BB198" s="202">
        <v>0</v>
      </c>
      <c r="BC198" s="202">
        <v>0</v>
      </c>
      <c r="BD198" s="202">
        <v>0</v>
      </c>
      <c r="BE198" s="202">
        <v>0</v>
      </c>
      <c r="BF198" s="202">
        <f t="shared" si="58"/>
        <v>0</v>
      </c>
    </row>
    <row r="199" spans="1:58" ht="19.5" customHeight="1" hidden="1">
      <c r="A199" s="311"/>
      <c r="B199" s="204" t="s">
        <v>21</v>
      </c>
      <c r="C199" s="226" t="str">
        <f>C134</f>
        <v>Безопасность жизнедеятельности</v>
      </c>
      <c r="D199" s="201" t="s">
        <v>120</v>
      </c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>
        <v>0</v>
      </c>
      <c r="X199" s="201">
        <v>0</v>
      </c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>
        <v>0</v>
      </c>
      <c r="AX199" s="201">
        <v>0</v>
      </c>
      <c r="AY199" s="201">
        <v>0</v>
      </c>
      <c r="AZ199" s="201">
        <v>0</v>
      </c>
      <c r="BA199" s="201">
        <v>0</v>
      </c>
      <c r="BB199" s="201">
        <v>0</v>
      </c>
      <c r="BC199" s="201">
        <v>0</v>
      </c>
      <c r="BD199" s="201">
        <v>0</v>
      </c>
      <c r="BE199" s="201">
        <v>0</v>
      </c>
      <c r="BF199" s="202">
        <f t="shared" si="58"/>
        <v>0</v>
      </c>
    </row>
    <row r="200" spans="1:58" s="212" customFormat="1" ht="19.5" customHeight="1" hidden="1">
      <c r="A200" s="311"/>
      <c r="B200" s="232"/>
      <c r="C200" s="226">
        <f>C135</f>
        <v>0</v>
      </c>
      <c r="D200" s="202" t="s">
        <v>121</v>
      </c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>
        <v>0</v>
      </c>
      <c r="X200" s="202">
        <v>0</v>
      </c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>
        <v>0</v>
      </c>
      <c r="AX200" s="202">
        <v>0</v>
      </c>
      <c r="AY200" s="202">
        <v>0</v>
      </c>
      <c r="AZ200" s="202">
        <v>0</v>
      </c>
      <c r="BA200" s="202">
        <v>0</v>
      </c>
      <c r="BB200" s="202">
        <v>0</v>
      </c>
      <c r="BC200" s="202">
        <v>0</v>
      </c>
      <c r="BD200" s="202">
        <v>0</v>
      </c>
      <c r="BE200" s="202">
        <v>0</v>
      </c>
      <c r="BF200" s="202">
        <f t="shared" si="58"/>
        <v>0</v>
      </c>
    </row>
    <row r="201" spans="1:58" ht="24.75" customHeight="1" hidden="1">
      <c r="A201" s="311"/>
      <c r="B201" s="233" t="s">
        <v>22</v>
      </c>
      <c r="C201" s="233" t="s">
        <v>23</v>
      </c>
      <c r="D201" s="201" t="s">
        <v>120</v>
      </c>
      <c r="E201" s="201">
        <f>E203+E205+E209+E207</f>
        <v>0</v>
      </c>
      <c r="F201" s="201">
        <f aca="true" t="shared" si="59" ref="F201:BE201">F203+F205+F209+F207</f>
        <v>0</v>
      </c>
      <c r="G201" s="201">
        <f t="shared" si="59"/>
        <v>0</v>
      </c>
      <c r="H201" s="201">
        <f t="shared" si="59"/>
        <v>0</v>
      </c>
      <c r="I201" s="201">
        <f t="shared" si="59"/>
        <v>0</v>
      </c>
      <c r="J201" s="201">
        <f t="shared" si="59"/>
        <v>0</v>
      </c>
      <c r="K201" s="201">
        <f t="shared" si="59"/>
        <v>0</v>
      </c>
      <c r="L201" s="201">
        <f t="shared" si="59"/>
        <v>0</v>
      </c>
      <c r="M201" s="201">
        <f t="shared" si="59"/>
        <v>0</v>
      </c>
      <c r="N201" s="201">
        <f t="shared" si="59"/>
        <v>0</v>
      </c>
      <c r="O201" s="201">
        <f t="shared" si="59"/>
        <v>0</v>
      </c>
      <c r="P201" s="201">
        <f t="shared" si="59"/>
        <v>0</v>
      </c>
      <c r="Q201" s="201">
        <f t="shared" si="59"/>
        <v>0</v>
      </c>
      <c r="R201" s="201">
        <f t="shared" si="59"/>
        <v>0</v>
      </c>
      <c r="S201" s="201">
        <f t="shared" si="59"/>
        <v>0</v>
      </c>
      <c r="T201" s="201">
        <f t="shared" si="59"/>
        <v>0</v>
      </c>
      <c r="U201" s="201">
        <f t="shared" si="59"/>
        <v>0</v>
      </c>
      <c r="V201" s="201">
        <f t="shared" si="59"/>
        <v>0</v>
      </c>
      <c r="W201" s="201">
        <f t="shared" si="59"/>
        <v>0</v>
      </c>
      <c r="X201" s="201">
        <f t="shared" si="59"/>
        <v>0</v>
      </c>
      <c r="Y201" s="201">
        <f t="shared" si="59"/>
        <v>0</v>
      </c>
      <c r="Z201" s="201">
        <f t="shared" si="59"/>
        <v>0</v>
      </c>
      <c r="AA201" s="201">
        <f t="shared" si="59"/>
        <v>0</v>
      </c>
      <c r="AB201" s="201">
        <f t="shared" si="59"/>
        <v>0</v>
      </c>
      <c r="AC201" s="201">
        <f t="shared" si="59"/>
        <v>0</v>
      </c>
      <c r="AD201" s="201">
        <f t="shared" si="59"/>
        <v>0</v>
      </c>
      <c r="AE201" s="201">
        <f t="shared" si="59"/>
        <v>0</v>
      </c>
      <c r="AF201" s="201">
        <f t="shared" si="59"/>
        <v>0</v>
      </c>
      <c r="AG201" s="201">
        <f t="shared" si="59"/>
        <v>0</v>
      </c>
      <c r="AH201" s="201">
        <f t="shared" si="59"/>
        <v>0</v>
      </c>
      <c r="AI201" s="201">
        <f t="shared" si="59"/>
        <v>0</v>
      </c>
      <c r="AJ201" s="201">
        <f t="shared" si="59"/>
        <v>0</v>
      </c>
      <c r="AK201" s="201">
        <f t="shared" si="59"/>
        <v>0</v>
      </c>
      <c r="AL201" s="201">
        <f t="shared" si="59"/>
        <v>0</v>
      </c>
      <c r="AM201" s="201">
        <f t="shared" si="59"/>
        <v>0</v>
      </c>
      <c r="AN201" s="201">
        <f t="shared" si="59"/>
        <v>0</v>
      </c>
      <c r="AO201" s="201">
        <f t="shared" si="59"/>
        <v>0</v>
      </c>
      <c r="AP201" s="201">
        <f t="shared" si="59"/>
        <v>0</v>
      </c>
      <c r="AQ201" s="201">
        <f t="shared" si="59"/>
        <v>0</v>
      </c>
      <c r="AR201" s="201">
        <f t="shared" si="59"/>
        <v>0</v>
      </c>
      <c r="AS201" s="201">
        <f t="shared" si="59"/>
        <v>0</v>
      </c>
      <c r="AT201" s="201">
        <f t="shared" si="59"/>
        <v>0</v>
      </c>
      <c r="AU201" s="201">
        <f t="shared" si="59"/>
        <v>0</v>
      </c>
      <c r="AV201" s="201">
        <f t="shared" si="59"/>
        <v>0</v>
      </c>
      <c r="AW201" s="201">
        <f t="shared" si="59"/>
        <v>0</v>
      </c>
      <c r="AX201" s="201">
        <f t="shared" si="59"/>
        <v>0</v>
      </c>
      <c r="AY201" s="201">
        <f t="shared" si="59"/>
        <v>0</v>
      </c>
      <c r="AZ201" s="201">
        <f t="shared" si="59"/>
        <v>0</v>
      </c>
      <c r="BA201" s="201">
        <f t="shared" si="59"/>
        <v>0</v>
      </c>
      <c r="BB201" s="201">
        <f t="shared" si="59"/>
        <v>0</v>
      </c>
      <c r="BC201" s="201">
        <f t="shared" si="59"/>
        <v>0</v>
      </c>
      <c r="BD201" s="201">
        <f t="shared" si="59"/>
        <v>0</v>
      </c>
      <c r="BE201" s="201">
        <f t="shared" si="59"/>
        <v>0</v>
      </c>
      <c r="BF201" s="202">
        <f>BF203+BF205+BF209+BF207</f>
        <v>0</v>
      </c>
    </row>
    <row r="202" spans="1:58" s="216" customFormat="1" ht="17.25" customHeight="1" hidden="1">
      <c r="A202" s="311"/>
      <c r="B202" s="243"/>
      <c r="C202" s="243"/>
      <c r="D202" s="215" t="s">
        <v>121</v>
      </c>
      <c r="E202" s="215">
        <f aca="true" t="shared" si="60" ref="E202:BE202">E204+E206+E210+E208</f>
        <v>0</v>
      </c>
      <c r="F202" s="215">
        <f t="shared" si="60"/>
        <v>0</v>
      </c>
      <c r="G202" s="215">
        <f t="shared" si="60"/>
        <v>0</v>
      </c>
      <c r="H202" s="215">
        <f t="shared" si="60"/>
        <v>0</v>
      </c>
      <c r="I202" s="215">
        <f t="shared" si="60"/>
        <v>0</v>
      </c>
      <c r="J202" s="215">
        <f t="shared" si="60"/>
        <v>0</v>
      </c>
      <c r="K202" s="215">
        <f t="shared" si="60"/>
        <v>0</v>
      </c>
      <c r="L202" s="215">
        <f t="shared" si="60"/>
        <v>0</v>
      </c>
      <c r="M202" s="215">
        <f t="shared" si="60"/>
        <v>0</v>
      </c>
      <c r="N202" s="215">
        <f t="shared" si="60"/>
        <v>0</v>
      </c>
      <c r="O202" s="215">
        <f t="shared" si="60"/>
        <v>0</v>
      </c>
      <c r="P202" s="215">
        <f t="shared" si="60"/>
        <v>0</v>
      </c>
      <c r="Q202" s="215">
        <f t="shared" si="60"/>
        <v>0</v>
      </c>
      <c r="R202" s="215">
        <f t="shared" si="60"/>
        <v>0</v>
      </c>
      <c r="S202" s="215">
        <f t="shared" si="60"/>
        <v>0</v>
      </c>
      <c r="T202" s="215">
        <f t="shared" si="60"/>
        <v>0</v>
      </c>
      <c r="U202" s="215">
        <f t="shared" si="60"/>
        <v>0</v>
      </c>
      <c r="V202" s="215">
        <f t="shared" si="60"/>
        <v>0</v>
      </c>
      <c r="W202" s="215">
        <f t="shared" si="60"/>
        <v>0</v>
      </c>
      <c r="X202" s="215">
        <f t="shared" si="60"/>
        <v>0</v>
      </c>
      <c r="Y202" s="215">
        <f t="shared" si="60"/>
        <v>0</v>
      </c>
      <c r="Z202" s="215">
        <f t="shared" si="60"/>
        <v>0</v>
      </c>
      <c r="AA202" s="215">
        <f t="shared" si="60"/>
        <v>0</v>
      </c>
      <c r="AB202" s="215">
        <f t="shared" si="60"/>
        <v>0</v>
      </c>
      <c r="AC202" s="215">
        <f t="shared" si="60"/>
        <v>0</v>
      </c>
      <c r="AD202" s="215">
        <f t="shared" si="60"/>
        <v>0</v>
      </c>
      <c r="AE202" s="215">
        <f t="shared" si="60"/>
        <v>0</v>
      </c>
      <c r="AF202" s="215">
        <f t="shared" si="60"/>
        <v>0</v>
      </c>
      <c r="AG202" s="215">
        <f t="shared" si="60"/>
        <v>0</v>
      </c>
      <c r="AH202" s="215">
        <f t="shared" si="60"/>
        <v>0</v>
      </c>
      <c r="AI202" s="215">
        <f t="shared" si="60"/>
        <v>0</v>
      </c>
      <c r="AJ202" s="215">
        <f t="shared" si="60"/>
        <v>0</v>
      </c>
      <c r="AK202" s="215">
        <f t="shared" si="60"/>
        <v>0</v>
      </c>
      <c r="AL202" s="215">
        <f t="shared" si="60"/>
        <v>0</v>
      </c>
      <c r="AM202" s="215">
        <f t="shared" si="60"/>
        <v>0</v>
      </c>
      <c r="AN202" s="215">
        <f t="shared" si="60"/>
        <v>0</v>
      </c>
      <c r="AO202" s="215">
        <f t="shared" si="60"/>
        <v>0</v>
      </c>
      <c r="AP202" s="215">
        <f t="shared" si="60"/>
        <v>0</v>
      </c>
      <c r="AQ202" s="215">
        <f t="shared" si="60"/>
        <v>0</v>
      </c>
      <c r="AR202" s="215">
        <f t="shared" si="60"/>
        <v>0</v>
      </c>
      <c r="AS202" s="215">
        <f t="shared" si="60"/>
        <v>0</v>
      </c>
      <c r="AT202" s="215">
        <f t="shared" si="60"/>
        <v>0</v>
      </c>
      <c r="AU202" s="215">
        <f t="shared" si="60"/>
        <v>0</v>
      </c>
      <c r="AV202" s="215">
        <f t="shared" si="60"/>
        <v>0</v>
      </c>
      <c r="AW202" s="215">
        <f t="shared" si="60"/>
        <v>0</v>
      </c>
      <c r="AX202" s="215">
        <f t="shared" si="60"/>
        <v>0</v>
      </c>
      <c r="AY202" s="215">
        <f t="shared" si="60"/>
        <v>0</v>
      </c>
      <c r="AZ202" s="215">
        <f t="shared" si="60"/>
        <v>0</v>
      </c>
      <c r="BA202" s="215">
        <f t="shared" si="60"/>
        <v>0</v>
      </c>
      <c r="BB202" s="215">
        <f t="shared" si="60"/>
        <v>0</v>
      </c>
      <c r="BC202" s="215">
        <f t="shared" si="60"/>
        <v>0</v>
      </c>
      <c r="BD202" s="215">
        <f t="shared" si="60"/>
        <v>0</v>
      </c>
      <c r="BE202" s="215">
        <f t="shared" si="60"/>
        <v>0</v>
      </c>
      <c r="BF202" s="215">
        <f>BF204+BF206+BF210+BF208</f>
        <v>0</v>
      </c>
    </row>
    <row r="203" spans="1:58" ht="19.5" customHeight="1" hidden="1">
      <c r="A203" s="311"/>
      <c r="B203" s="204" t="s">
        <v>24</v>
      </c>
      <c r="C203" s="203" t="str">
        <f>'[2]УП'!$B$22</f>
        <v>Математика</v>
      </c>
      <c r="D203" s="201" t="s">
        <v>120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>
        <v>0</v>
      </c>
      <c r="X203" s="201">
        <v>0</v>
      </c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>
        <v>0</v>
      </c>
      <c r="AX203" s="201">
        <v>0</v>
      </c>
      <c r="AY203" s="201">
        <v>0</v>
      </c>
      <c r="AZ203" s="201">
        <v>0</v>
      </c>
      <c r="BA203" s="201">
        <v>0</v>
      </c>
      <c r="BB203" s="201">
        <v>0</v>
      </c>
      <c r="BC203" s="201">
        <v>0</v>
      </c>
      <c r="BD203" s="201">
        <v>0</v>
      </c>
      <c r="BE203" s="201">
        <v>0</v>
      </c>
      <c r="BF203" s="202">
        <f aca="true" t="shared" si="61" ref="BF203:BF210">SUM(E203:BE203)</f>
        <v>0</v>
      </c>
    </row>
    <row r="204" spans="1:60" s="216" customFormat="1" ht="19.5" customHeight="1" hidden="1">
      <c r="A204" s="311"/>
      <c r="B204" s="204"/>
      <c r="C204" s="234"/>
      <c r="D204" s="215" t="s">
        <v>121</v>
      </c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01"/>
      <c r="X204" s="201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01">
        <v>0</v>
      </c>
      <c r="AX204" s="201">
        <v>0</v>
      </c>
      <c r="AY204" s="201">
        <v>0</v>
      </c>
      <c r="AZ204" s="201">
        <v>0</v>
      </c>
      <c r="BA204" s="201">
        <v>0</v>
      </c>
      <c r="BB204" s="201">
        <v>0</v>
      </c>
      <c r="BC204" s="201">
        <v>0</v>
      </c>
      <c r="BD204" s="201">
        <v>0</v>
      </c>
      <c r="BE204" s="201">
        <v>0</v>
      </c>
      <c r="BF204" s="215">
        <f t="shared" si="61"/>
        <v>0</v>
      </c>
      <c r="BG204" s="217" t="s">
        <v>256</v>
      </c>
      <c r="BH204" s="199"/>
    </row>
    <row r="205" spans="1:58" ht="19.5" customHeight="1" hidden="1">
      <c r="A205" s="311"/>
      <c r="B205" s="204" t="s">
        <v>26</v>
      </c>
      <c r="C205" s="203" t="str">
        <f>'[2]УП'!$B$23</f>
        <v>Физика</v>
      </c>
      <c r="D205" s="201" t="s">
        <v>120</v>
      </c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>
        <v>0</v>
      </c>
      <c r="AX205" s="201">
        <v>0</v>
      </c>
      <c r="AY205" s="201">
        <v>0</v>
      </c>
      <c r="AZ205" s="201">
        <v>0</v>
      </c>
      <c r="BA205" s="201">
        <v>0</v>
      </c>
      <c r="BB205" s="201">
        <v>0</v>
      </c>
      <c r="BC205" s="201">
        <v>0</v>
      </c>
      <c r="BD205" s="201">
        <v>0</v>
      </c>
      <c r="BE205" s="201">
        <v>0</v>
      </c>
      <c r="BF205" s="202">
        <f t="shared" si="61"/>
        <v>0</v>
      </c>
    </row>
    <row r="206" spans="1:58" s="216" customFormat="1" ht="19.5" customHeight="1" hidden="1">
      <c r="A206" s="311"/>
      <c r="B206" s="204"/>
      <c r="C206" s="234"/>
      <c r="D206" s="215" t="s">
        <v>121</v>
      </c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01"/>
      <c r="X206" s="201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01">
        <v>0</v>
      </c>
      <c r="AX206" s="201">
        <v>0</v>
      </c>
      <c r="AY206" s="201">
        <v>0</v>
      </c>
      <c r="AZ206" s="201">
        <v>0</v>
      </c>
      <c r="BA206" s="201">
        <v>0</v>
      </c>
      <c r="BB206" s="201">
        <v>0</v>
      </c>
      <c r="BC206" s="201">
        <v>0</v>
      </c>
      <c r="BD206" s="201">
        <v>0</v>
      </c>
      <c r="BE206" s="201">
        <v>0</v>
      </c>
      <c r="BF206" s="215">
        <f t="shared" si="61"/>
        <v>0</v>
      </c>
    </row>
    <row r="207" spans="1:58" s="216" customFormat="1" ht="19.5" customHeight="1" hidden="1">
      <c r="A207" s="311"/>
      <c r="B207" s="204" t="s">
        <v>27</v>
      </c>
      <c r="C207" s="244" t="str">
        <f>'[2]УП'!$B$24</f>
        <v>Информатика и ИКТ</v>
      </c>
      <c r="D207" s="201" t="s">
        <v>120</v>
      </c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15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18"/>
      <c r="AW207" s="201">
        <v>0</v>
      </c>
      <c r="AX207" s="201">
        <v>0</v>
      </c>
      <c r="AY207" s="201">
        <v>0</v>
      </c>
      <c r="AZ207" s="201">
        <v>0</v>
      </c>
      <c r="BA207" s="201">
        <v>0</v>
      </c>
      <c r="BB207" s="201">
        <v>0</v>
      </c>
      <c r="BC207" s="201">
        <v>0</v>
      </c>
      <c r="BD207" s="201">
        <v>0</v>
      </c>
      <c r="BE207" s="201">
        <v>0</v>
      </c>
      <c r="BF207" s="202">
        <f t="shared" si="61"/>
        <v>0</v>
      </c>
    </row>
    <row r="208" spans="1:58" s="216" customFormat="1" ht="19.5" customHeight="1" hidden="1">
      <c r="A208" s="311"/>
      <c r="B208" s="204"/>
      <c r="C208" s="234"/>
      <c r="D208" s="215" t="s">
        <v>121</v>
      </c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01"/>
      <c r="X208" s="201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01">
        <v>0</v>
      </c>
      <c r="AX208" s="201">
        <v>0</v>
      </c>
      <c r="AY208" s="201">
        <v>0</v>
      </c>
      <c r="AZ208" s="201">
        <v>0</v>
      </c>
      <c r="BA208" s="201">
        <v>0</v>
      </c>
      <c r="BB208" s="201">
        <v>0</v>
      </c>
      <c r="BC208" s="201">
        <v>0</v>
      </c>
      <c r="BD208" s="201">
        <v>0</v>
      </c>
      <c r="BE208" s="201">
        <v>0</v>
      </c>
      <c r="BF208" s="215">
        <f t="shared" si="61"/>
        <v>0</v>
      </c>
    </row>
    <row r="209" spans="1:58" ht="19.5" customHeight="1" hidden="1">
      <c r="A209" s="311"/>
      <c r="B209" s="204" t="s">
        <v>184</v>
      </c>
      <c r="C209" s="226" t="str">
        <f>'[2]УП'!$B$20</f>
        <v>Кубановедение </v>
      </c>
      <c r="D209" s="201" t="s">
        <v>120</v>
      </c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>
        <v>0</v>
      </c>
      <c r="AX209" s="201">
        <v>0</v>
      </c>
      <c r="AY209" s="201">
        <v>0</v>
      </c>
      <c r="AZ209" s="201">
        <v>0</v>
      </c>
      <c r="BA209" s="201">
        <v>0</v>
      </c>
      <c r="BB209" s="201">
        <v>0</v>
      </c>
      <c r="BC209" s="201">
        <v>0</v>
      </c>
      <c r="BD209" s="201">
        <v>0</v>
      </c>
      <c r="BE209" s="201">
        <v>0</v>
      </c>
      <c r="BF209" s="202">
        <f t="shared" si="61"/>
        <v>0</v>
      </c>
    </row>
    <row r="210" spans="1:58" s="216" customFormat="1" ht="19.5" customHeight="1" hidden="1">
      <c r="A210" s="311"/>
      <c r="B210" s="204"/>
      <c r="C210" s="234"/>
      <c r="D210" s="215" t="s">
        <v>121</v>
      </c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01">
        <v>0</v>
      </c>
      <c r="X210" s="201">
        <v>0</v>
      </c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01">
        <v>0</v>
      </c>
      <c r="AX210" s="201">
        <v>0</v>
      </c>
      <c r="AY210" s="201">
        <v>0</v>
      </c>
      <c r="AZ210" s="201">
        <v>0</v>
      </c>
      <c r="BA210" s="201">
        <v>0</v>
      </c>
      <c r="BB210" s="201">
        <v>0</v>
      </c>
      <c r="BC210" s="201">
        <v>0</v>
      </c>
      <c r="BD210" s="201">
        <v>0</v>
      </c>
      <c r="BE210" s="201">
        <v>0</v>
      </c>
      <c r="BF210" s="215">
        <f t="shared" si="61"/>
        <v>0</v>
      </c>
    </row>
    <row r="211" spans="1:58" ht="16.5" customHeight="1" hidden="1">
      <c r="A211" s="311"/>
      <c r="B211" s="307" t="s">
        <v>137</v>
      </c>
      <c r="C211" s="307"/>
      <c r="D211" s="201"/>
      <c r="E211" s="201">
        <f>E179+E216</f>
        <v>0</v>
      </c>
      <c r="F211" s="201">
        <f aca="true" t="shared" si="62" ref="F211:AV211">F179+F216</f>
        <v>0</v>
      </c>
      <c r="G211" s="201">
        <f t="shared" si="62"/>
        <v>0</v>
      </c>
      <c r="H211" s="201">
        <f t="shared" si="62"/>
        <v>0</v>
      </c>
      <c r="I211" s="201">
        <f t="shared" si="62"/>
        <v>0</v>
      </c>
      <c r="J211" s="201">
        <f t="shared" si="62"/>
        <v>0</v>
      </c>
      <c r="K211" s="201">
        <f t="shared" si="62"/>
        <v>0</v>
      </c>
      <c r="L211" s="201">
        <f t="shared" si="62"/>
        <v>0</v>
      </c>
      <c r="M211" s="201">
        <f t="shared" si="62"/>
        <v>0</v>
      </c>
      <c r="N211" s="201">
        <f t="shared" si="62"/>
        <v>0</v>
      </c>
      <c r="O211" s="201">
        <f t="shared" si="62"/>
        <v>0</v>
      </c>
      <c r="P211" s="201">
        <f t="shared" si="62"/>
        <v>0</v>
      </c>
      <c r="Q211" s="201">
        <f t="shared" si="62"/>
        <v>0</v>
      </c>
      <c r="R211" s="201">
        <f t="shared" si="62"/>
        <v>0</v>
      </c>
      <c r="S211" s="201">
        <f t="shared" si="62"/>
        <v>0</v>
      </c>
      <c r="T211" s="201">
        <f t="shared" si="62"/>
        <v>0</v>
      </c>
      <c r="U211" s="201">
        <f t="shared" si="62"/>
        <v>0</v>
      </c>
      <c r="V211" s="201">
        <f t="shared" si="62"/>
        <v>0</v>
      </c>
      <c r="W211" s="201">
        <f t="shared" si="62"/>
        <v>0</v>
      </c>
      <c r="X211" s="201">
        <f t="shared" si="62"/>
        <v>0</v>
      </c>
      <c r="Y211" s="201">
        <f t="shared" si="62"/>
        <v>0</v>
      </c>
      <c r="Z211" s="201">
        <f t="shared" si="62"/>
        <v>0</v>
      </c>
      <c r="AA211" s="201">
        <f t="shared" si="62"/>
        <v>0</v>
      </c>
      <c r="AB211" s="201">
        <f t="shared" si="62"/>
        <v>0</v>
      </c>
      <c r="AC211" s="201">
        <f t="shared" si="62"/>
        <v>0</v>
      </c>
      <c r="AD211" s="201">
        <f t="shared" si="62"/>
        <v>0</v>
      </c>
      <c r="AE211" s="201">
        <f t="shared" si="62"/>
        <v>0</v>
      </c>
      <c r="AF211" s="201">
        <f t="shared" si="62"/>
        <v>0</v>
      </c>
      <c r="AG211" s="201">
        <f t="shared" si="62"/>
        <v>0</v>
      </c>
      <c r="AH211" s="201">
        <f t="shared" si="62"/>
        <v>0</v>
      </c>
      <c r="AI211" s="201">
        <f t="shared" si="62"/>
        <v>0</v>
      </c>
      <c r="AJ211" s="201">
        <f t="shared" si="62"/>
        <v>0</v>
      </c>
      <c r="AK211" s="201">
        <f t="shared" si="62"/>
        <v>0</v>
      </c>
      <c r="AL211" s="201">
        <f t="shared" si="62"/>
        <v>0</v>
      </c>
      <c r="AM211" s="201">
        <f t="shared" si="62"/>
        <v>0</v>
      </c>
      <c r="AN211" s="201">
        <f t="shared" si="62"/>
        <v>0</v>
      </c>
      <c r="AO211" s="201">
        <f t="shared" si="62"/>
        <v>0</v>
      </c>
      <c r="AP211" s="201">
        <f t="shared" si="62"/>
        <v>0</v>
      </c>
      <c r="AQ211" s="201">
        <f t="shared" si="62"/>
        <v>0</v>
      </c>
      <c r="AR211" s="201">
        <f t="shared" si="62"/>
        <v>0</v>
      </c>
      <c r="AS211" s="201">
        <f t="shared" si="62"/>
        <v>0</v>
      </c>
      <c r="AT211" s="201">
        <f t="shared" si="62"/>
        <v>0</v>
      </c>
      <c r="AU211" s="201">
        <f t="shared" si="62"/>
        <v>0</v>
      </c>
      <c r="AV211" s="201">
        <f t="shared" si="62"/>
        <v>0</v>
      </c>
      <c r="AW211" s="201">
        <f aca="true" t="shared" si="63" ref="AW211:BF211">AW179</f>
        <v>0</v>
      </c>
      <c r="AX211" s="201">
        <f t="shared" si="63"/>
        <v>0</v>
      </c>
      <c r="AY211" s="201">
        <f t="shared" si="63"/>
        <v>0</v>
      </c>
      <c r="AZ211" s="201">
        <f t="shared" si="63"/>
        <v>0</v>
      </c>
      <c r="BA211" s="201">
        <f t="shared" si="63"/>
        <v>0</v>
      </c>
      <c r="BB211" s="201">
        <f t="shared" si="63"/>
        <v>0</v>
      </c>
      <c r="BC211" s="201">
        <f t="shared" si="63"/>
        <v>0</v>
      </c>
      <c r="BD211" s="201">
        <f t="shared" si="63"/>
        <v>0</v>
      </c>
      <c r="BE211" s="201">
        <f t="shared" si="63"/>
        <v>0</v>
      </c>
      <c r="BF211" s="201">
        <f t="shared" si="63"/>
        <v>0</v>
      </c>
    </row>
    <row r="212" spans="1:58" ht="15.75" customHeight="1" hidden="1">
      <c r="A212" s="311"/>
      <c r="B212" s="312" t="s">
        <v>138</v>
      </c>
      <c r="C212" s="312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</row>
    <row r="213" spans="1:58" ht="32.25" customHeight="1" hidden="1">
      <c r="A213" s="311"/>
      <c r="B213" s="313" t="s">
        <v>139</v>
      </c>
      <c r="C213" s="313"/>
      <c r="D213" s="201"/>
      <c r="E213" s="201">
        <f>E180+E217</f>
        <v>0</v>
      </c>
      <c r="F213" s="201">
        <f aca="true" t="shared" si="64" ref="F213:AV213">F180+F217</f>
        <v>0</v>
      </c>
      <c r="G213" s="201">
        <f t="shared" si="64"/>
        <v>0</v>
      </c>
      <c r="H213" s="201">
        <f t="shared" si="64"/>
        <v>0</v>
      </c>
      <c r="I213" s="201">
        <f t="shared" si="64"/>
        <v>0</v>
      </c>
      <c r="J213" s="201">
        <f t="shared" si="64"/>
        <v>0</v>
      </c>
      <c r="K213" s="201">
        <f t="shared" si="64"/>
        <v>0</v>
      </c>
      <c r="L213" s="201">
        <f t="shared" si="64"/>
        <v>0</v>
      </c>
      <c r="M213" s="201">
        <f t="shared" si="64"/>
        <v>0</v>
      </c>
      <c r="N213" s="201">
        <f t="shared" si="64"/>
        <v>0</v>
      </c>
      <c r="O213" s="201">
        <f t="shared" si="64"/>
        <v>0</v>
      </c>
      <c r="P213" s="201">
        <f t="shared" si="64"/>
        <v>0</v>
      </c>
      <c r="Q213" s="201">
        <f t="shared" si="64"/>
        <v>0</v>
      </c>
      <c r="R213" s="201">
        <f t="shared" si="64"/>
        <v>0</v>
      </c>
      <c r="S213" s="201">
        <f t="shared" si="64"/>
        <v>0</v>
      </c>
      <c r="T213" s="201">
        <f t="shared" si="64"/>
        <v>0</v>
      </c>
      <c r="U213" s="201">
        <f t="shared" si="64"/>
        <v>0</v>
      </c>
      <c r="V213" s="201">
        <f t="shared" si="64"/>
        <v>0</v>
      </c>
      <c r="W213" s="201">
        <f t="shared" si="64"/>
        <v>0</v>
      </c>
      <c r="X213" s="201">
        <f t="shared" si="64"/>
        <v>0</v>
      </c>
      <c r="Y213" s="201">
        <f t="shared" si="64"/>
        <v>0</v>
      </c>
      <c r="Z213" s="201">
        <f t="shared" si="64"/>
        <v>0</v>
      </c>
      <c r="AA213" s="201">
        <f t="shared" si="64"/>
        <v>0</v>
      </c>
      <c r="AB213" s="201">
        <f t="shared" si="64"/>
        <v>0</v>
      </c>
      <c r="AC213" s="201">
        <f t="shared" si="64"/>
        <v>0</v>
      </c>
      <c r="AD213" s="201">
        <f t="shared" si="64"/>
        <v>0</v>
      </c>
      <c r="AE213" s="201">
        <f t="shared" si="64"/>
        <v>0</v>
      </c>
      <c r="AF213" s="201">
        <f t="shared" si="64"/>
        <v>0</v>
      </c>
      <c r="AG213" s="201">
        <f t="shared" si="64"/>
        <v>0</v>
      </c>
      <c r="AH213" s="201">
        <f t="shared" si="64"/>
        <v>0</v>
      </c>
      <c r="AI213" s="201">
        <f t="shared" si="64"/>
        <v>0</v>
      </c>
      <c r="AJ213" s="201">
        <f t="shared" si="64"/>
        <v>0</v>
      </c>
      <c r="AK213" s="201">
        <f t="shared" si="64"/>
        <v>0</v>
      </c>
      <c r="AL213" s="201">
        <f t="shared" si="64"/>
        <v>0</v>
      </c>
      <c r="AM213" s="201">
        <f t="shared" si="64"/>
        <v>0</v>
      </c>
      <c r="AN213" s="201">
        <f t="shared" si="64"/>
        <v>0</v>
      </c>
      <c r="AO213" s="201">
        <f t="shared" si="64"/>
        <v>0</v>
      </c>
      <c r="AP213" s="201">
        <f t="shared" si="64"/>
        <v>0</v>
      </c>
      <c r="AQ213" s="201">
        <f t="shared" si="64"/>
        <v>0</v>
      </c>
      <c r="AR213" s="201">
        <f t="shared" si="64"/>
        <v>0</v>
      </c>
      <c r="AS213" s="201">
        <f t="shared" si="64"/>
        <v>0</v>
      </c>
      <c r="AT213" s="201">
        <f t="shared" si="64"/>
        <v>0</v>
      </c>
      <c r="AU213" s="201">
        <f t="shared" si="64"/>
        <v>0</v>
      </c>
      <c r="AV213" s="201">
        <f t="shared" si="64"/>
        <v>0</v>
      </c>
      <c r="AW213" s="201">
        <f aca="true" t="shared" si="65" ref="AW213:BF213">AW180</f>
        <v>0</v>
      </c>
      <c r="AX213" s="201">
        <f t="shared" si="65"/>
        <v>0</v>
      </c>
      <c r="AY213" s="201">
        <f t="shared" si="65"/>
        <v>0</v>
      </c>
      <c r="AZ213" s="201">
        <f t="shared" si="65"/>
        <v>0</v>
      </c>
      <c r="BA213" s="201">
        <f t="shared" si="65"/>
        <v>0</v>
      </c>
      <c r="BB213" s="201">
        <f t="shared" si="65"/>
        <v>0</v>
      </c>
      <c r="BC213" s="201">
        <f t="shared" si="65"/>
        <v>0</v>
      </c>
      <c r="BD213" s="201">
        <f t="shared" si="65"/>
        <v>0</v>
      </c>
      <c r="BE213" s="201">
        <f t="shared" si="65"/>
        <v>0</v>
      </c>
      <c r="BF213" s="201">
        <f t="shared" si="65"/>
        <v>0</v>
      </c>
    </row>
    <row r="214" spans="1:58" ht="16.5" customHeight="1" hidden="1">
      <c r="A214" s="311"/>
      <c r="B214" s="313" t="s">
        <v>140</v>
      </c>
      <c r="C214" s="313"/>
      <c r="D214" s="201"/>
      <c r="E214" s="201">
        <f>E211+E213</f>
        <v>0</v>
      </c>
      <c r="F214" s="201">
        <f aca="true" t="shared" si="66" ref="F214:BF214">F211+F213</f>
        <v>0</v>
      </c>
      <c r="G214" s="201">
        <f t="shared" si="66"/>
        <v>0</v>
      </c>
      <c r="H214" s="201">
        <f t="shared" si="66"/>
        <v>0</v>
      </c>
      <c r="I214" s="201">
        <f t="shared" si="66"/>
        <v>0</v>
      </c>
      <c r="J214" s="201">
        <f t="shared" si="66"/>
        <v>0</v>
      </c>
      <c r="K214" s="201">
        <f t="shared" si="66"/>
        <v>0</v>
      </c>
      <c r="L214" s="201">
        <f t="shared" si="66"/>
        <v>0</v>
      </c>
      <c r="M214" s="201">
        <f t="shared" si="66"/>
        <v>0</v>
      </c>
      <c r="N214" s="201">
        <f t="shared" si="66"/>
        <v>0</v>
      </c>
      <c r="O214" s="201">
        <f t="shared" si="66"/>
        <v>0</v>
      </c>
      <c r="P214" s="201">
        <f t="shared" si="66"/>
        <v>0</v>
      </c>
      <c r="Q214" s="201">
        <f t="shared" si="66"/>
        <v>0</v>
      </c>
      <c r="R214" s="201">
        <f t="shared" si="66"/>
        <v>0</v>
      </c>
      <c r="S214" s="201">
        <f t="shared" si="66"/>
        <v>0</v>
      </c>
      <c r="T214" s="201">
        <f t="shared" si="66"/>
        <v>0</v>
      </c>
      <c r="U214" s="201">
        <f t="shared" si="66"/>
        <v>0</v>
      </c>
      <c r="V214" s="201">
        <f t="shared" si="66"/>
        <v>0</v>
      </c>
      <c r="W214" s="201">
        <f t="shared" si="66"/>
        <v>0</v>
      </c>
      <c r="X214" s="201">
        <f t="shared" si="66"/>
        <v>0</v>
      </c>
      <c r="Y214" s="201">
        <f t="shared" si="66"/>
        <v>0</v>
      </c>
      <c r="Z214" s="201">
        <f t="shared" si="66"/>
        <v>0</v>
      </c>
      <c r="AA214" s="201">
        <f t="shared" si="66"/>
        <v>0</v>
      </c>
      <c r="AB214" s="201">
        <f t="shared" si="66"/>
        <v>0</v>
      </c>
      <c r="AC214" s="201">
        <f t="shared" si="66"/>
        <v>0</v>
      </c>
      <c r="AD214" s="201">
        <f t="shared" si="66"/>
        <v>0</v>
      </c>
      <c r="AE214" s="201">
        <f t="shared" si="66"/>
        <v>0</v>
      </c>
      <c r="AF214" s="201">
        <f t="shared" si="66"/>
        <v>0</v>
      </c>
      <c r="AG214" s="201">
        <f t="shared" si="66"/>
        <v>0</v>
      </c>
      <c r="AH214" s="201">
        <f t="shared" si="66"/>
        <v>0</v>
      </c>
      <c r="AI214" s="201">
        <f t="shared" si="66"/>
        <v>0</v>
      </c>
      <c r="AJ214" s="201">
        <f t="shared" si="66"/>
        <v>0</v>
      </c>
      <c r="AK214" s="201">
        <f t="shared" si="66"/>
        <v>0</v>
      </c>
      <c r="AL214" s="201">
        <f t="shared" si="66"/>
        <v>0</v>
      </c>
      <c r="AM214" s="201">
        <f t="shared" si="66"/>
        <v>0</v>
      </c>
      <c r="AN214" s="201">
        <f t="shared" si="66"/>
        <v>0</v>
      </c>
      <c r="AO214" s="201">
        <f t="shared" si="66"/>
        <v>0</v>
      </c>
      <c r="AP214" s="201">
        <f t="shared" si="66"/>
        <v>0</v>
      </c>
      <c r="AQ214" s="201">
        <f t="shared" si="66"/>
        <v>0</v>
      </c>
      <c r="AR214" s="201">
        <f t="shared" si="66"/>
        <v>0</v>
      </c>
      <c r="AS214" s="201">
        <f t="shared" si="66"/>
        <v>0</v>
      </c>
      <c r="AT214" s="201">
        <f t="shared" si="66"/>
        <v>0</v>
      </c>
      <c r="AU214" s="201">
        <f t="shared" si="66"/>
        <v>0</v>
      </c>
      <c r="AV214" s="201">
        <f t="shared" si="66"/>
        <v>0</v>
      </c>
      <c r="AW214" s="201">
        <f t="shared" si="66"/>
        <v>0</v>
      </c>
      <c r="AX214" s="201">
        <f t="shared" si="66"/>
        <v>0</v>
      </c>
      <c r="AY214" s="201">
        <f t="shared" si="66"/>
        <v>0</v>
      </c>
      <c r="AZ214" s="201">
        <f t="shared" si="66"/>
        <v>0</v>
      </c>
      <c r="BA214" s="201">
        <f t="shared" si="66"/>
        <v>0</v>
      </c>
      <c r="BB214" s="201">
        <f t="shared" si="66"/>
        <v>0</v>
      </c>
      <c r="BC214" s="201">
        <f t="shared" si="66"/>
        <v>0</v>
      </c>
      <c r="BD214" s="201">
        <f t="shared" si="66"/>
        <v>0</v>
      </c>
      <c r="BE214" s="201">
        <f t="shared" si="66"/>
        <v>0</v>
      </c>
      <c r="BF214" s="201">
        <f t="shared" si="66"/>
        <v>0</v>
      </c>
    </row>
    <row r="215" spans="1:58" ht="12.75" hidden="1">
      <c r="A215" s="246"/>
      <c r="B215" s="203"/>
      <c r="C215" s="203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2"/>
      <c r="BC215" s="222"/>
      <c r="BD215" s="222"/>
      <c r="BE215" s="222"/>
      <c r="BF215" s="202"/>
    </row>
    <row r="216" spans="1:58" ht="12.75" hidden="1">
      <c r="A216" s="247"/>
      <c r="B216" s="220" t="s">
        <v>130</v>
      </c>
      <c r="C216" s="220" t="s">
        <v>131</v>
      </c>
      <c r="D216" s="201" t="s">
        <v>120</v>
      </c>
      <c r="E216" s="201">
        <f>E230+E232+E238+E242</f>
        <v>0</v>
      </c>
      <c r="F216" s="201">
        <f aca="true" t="shared" si="67" ref="F216:BF216">F230+F232+F238+F242</f>
        <v>0</v>
      </c>
      <c r="G216" s="201">
        <f t="shared" si="67"/>
        <v>0</v>
      </c>
      <c r="H216" s="201">
        <f t="shared" si="67"/>
        <v>0</v>
      </c>
      <c r="I216" s="201">
        <f t="shared" si="67"/>
        <v>0</v>
      </c>
      <c r="J216" s="201">
        <f t="shared" si="67"/>
        <v>0</v>
      </c>
      <c r="K216" s="201">
        <f t="shared" si="67"/>
        <v>0</v>
      </c>
      <c r="L216" s="201">
        <f t="shared" si="67"/>
        <v>0</v>
      </c>
      <c r="M216" s="201">
        <f t="shared" si="67"/>
        <v>0</v>
      </c>
      <c r="N216" s="201">
        <f t="shared" si="67"/>
        <v>0</v>
      </c>
      <c r="O216" s="201">
        <f t="shared" si="67"/>
        <v>0</v>
      </c>
      <c r="P216" s="201">
        <f t="shared" si="67"/>
        <v>0</v>
      </c>
      <c r="Q216" s="201">
        <f t="shared" si="67"/>
        <v>0</v>
      </c>
      <c r="R216" s="201">
        <f t="shared" si="67"/>
        <v>0</v>
      </c>
      <c r="S216" s="201">
        <f t="shared" si="67"/>
        <v>0</v>
      </c>
      <c r="T216" s="201">
        <f t="shared" si="67"/>
        <v>0</v>
      </c>
      <c r="U216" s="201">
        <f t="shared" si="67"/>
        <v>0</v>
      </c>
      <c r="V216" s="201">
        <f t="shared" si="67"/>
        <v>0</v>
      </c>
      <c r="W216" s="201">
        <f t="shared" si="67"/>
        <v>0</v>
      </c>
      <c r="X216" s="201">
        <f t="shared" si="67"/>
        <v>0</v>
      </c>
      <c r="Y216" s="201">
        <f t="shared" si="67"/>
        <v>0</v>
      </c>
      <c r="Z216" s="201">
        <f t="shared" si="67"/>
        <v>0</v>
      </c>
      <c r="AA216" s="201">
        <f t="shared" si="67"/>
        <v>0</v>
      </c>
      <c r="AB216" s="201">
        <f t="shared" si="67"/>
        <v>0</v>
      </c>
      <c r="AC216" s="201">
        <f t="shared" si="67"/>
        <v>0</v>
      </c>
      <c r="AD216" s="201">
        <f t="shared" si="67"/>
        <v>0</v>
      </c>
      <c r="AE216" s="201">
        <f t="shared" si="67"/>
        <v>0</v>
      </c>
      <c r="AF216" s="201">
        <f t="shared" si="67"/>
        <v>0</v>
      </c>
      <c r="AG216" s="201">
        <f t="shared" si="67"/>
        <v>0</v>
      </c>
      <c r="AH216" s="201">
        <f t="shared" si="67"/>
        <v>0</v>
      </c>
      <c r="AI216" s="201">
        <f t="shared" si="67"/>
        <v>0</v>
      </c>
      <c r="AJ216" s="201">
        <f t="shared" si="67"/>
        <v>0</v>
      </c>
      <c r="AK216" s="201">
        <f t="shared" si="67"/>
        <v>0</v>
      </c>
      <c r="AL216" s="201">
        <f t="shared" si="67"/>
        <v>0</v>
      </c>
      <c r="AM216" s="201">
        <f t="shared" si="67"/>
        <v>0</v>
      </c>
      <c r="AN216" s="201">
        <f t="shared" si="67"/>
        <v>0</v>
      </c>
      <c r="AO216" s="201">
        <f t="shared" si="67"/>
        <v>0</v>
      </c>
      <c r="AP216" s="201">
        <f t="shared" si="67"/>
        <v>0</v>
      </c>
      <c r="AQ216" s="201">
        <f t="shared" si="67"/>
        <v>0</v>
      </c>
      <c r="AR216" s="201">
        <f t="shared" si="67"/>
        <v>0</v>
      </c>
      <c r="AS216" s="201">
        <f t="shared" si="67"/>
        <v>0</v>
      </c>
      <c r="AT216" s="201">
        <f t="shared" si="67"/>
        <v>0</v>
      </c>
      <c r="AU216" s="201">
        <f t="shared" si="67"/>
        <v>0</v>
      </c>
      <c r="AV216" s="201">
        <f t="shared" si="67"/>
        <v>0</v>
      </c>
      <c r="AW216" s="201">
        <f t="shared" si="67"/>
        <v>0</v>
      </c>
      <c r="AX216" s="201">
        <f t="shared" si="67"/>
        <v>0</v>
      </c>
      <c r="AY216" s="201">
        <f t="shared" si="67"/>
        <v>0</v>
      </c>
      <c r="AZ216" s="201">
        <f t="shared" si="67"/>
        <v>0</v>
      </c>
      <c r="BA216" s="201">
        <f t="shared" si="67"/>
        <v>0</v>
      </c>
      <c r="BB216" s="201">
        <f t="shared" si="67"/>
        <v>0</v>
      </c>
      <c r="BC216" s="201">
        <f t="shared" si="67"/>
        <v>0</v>
      </c>
      <c r="BD216" s="201">
        <f t="shared" si="67"/>
        <v>0</v>
      </c>
      <c r="BE216" s="201">
        <f t="shared" si="67"/>
        <v>0</v>
      </c>
      <c r="BF216" s="201">
        <f t="shared" si="67"/>
        <v>0</v>
      </c>
    </row>
    <row r="217" spans="1:58" ht="12.75" hidden="1">
      <c r="A217" s="247"/>
      <c r="B217" s="220"/>
      <c r="C217" s="224" t="s">
        <v>132</v>
      </c>
      <c r="D217" s="215" t="s">
        <v>121</v>
      </c>
      <c r="E217" s="201">
        <f aca="true" t="shared" si="68" ref="E217:BF217">E219+E221+E223+E225+E227+E229+E271</f>
        <v>0</v>
      </c>
      <c r="F217" s="201">
        <f t="shared" si="68"/>
        <v>0</v>
      </c>
      <c r="G217" s="201">
        <f t="shared" si="68"/>
        <v>0</v>
      </c>
      <c r="H217" s="201">
        <f t="shared" si="68"/>
        <v>0</v>
      </c>
      <c r="I217" s="201">
        <f t="shared" si="68"/>
        <v>0</v>
      </c>
      <c r="J217" s="201">
        <f t="shared" si="68"/>
        <v>0</v>
      </c>
      <c r="K217" s="201">
        <f t="shared" si="68"/>
        <v>0</v>
      </c>
      <c r="L217" s="201">
        <f t="shared" si="68"/>
        <v>0</v>
      </c>
      <c r="M217" s="201">
        <f t="shared" si="68"/>
        <v>0</v>
      </c>
      <c r="N217" s="201">
        <f t="shared" si="68"/>
        <v>0</v>
      </c>
      <c r="O217" s="201">
        <f t="shared" si="68"/>
        <v>0</v>
      </c>
      <c r="P217" s="201">
        <f t="shared" si="68"/>
        <v>0</v>
      </c>
      <c r="Q217" s="201">
        <f t="shared" si="68"/>
        <v>0</v>
      </c>
      <c r="R217" s="201">
        <f t="shared" si="68"/>
        <v>0</v>
      </c>
      <c r="S217" s="201">
        <f t="shared" si="68"/>
        <v>0</v>
      </c>
      <c r="T217" s="201">
        <f t="shared" si="68"/>
        <v>0</v>
      </c>
      <c r="U217" s="201">
        <f t="shared" si="68"/>
        <v>0</v>
      </c>
      <c r="V217" s="201">
        <f t="shared" si="68"/>
        <v>0</v>
      </c>
      <c r="W217" s="201">
        <f t="shared" si="68"/>
        <v>0</v>
      </c>
      <c r="X217" s="201">
        <f t="shared" si="68"/>
        <v>0</v>
      </c>
      <c r="Y217" s="201">
        <f t="shared" si="68"/>
        <v>0</v>
      </c>
      <c r="Z217" s="201">
        <f t="shared" si="68"/>
        <v>0</v>
      </c>
      <c r="AA217" s="201">
        <f t="shared" si="68"/>
        <v>0</v>
      </c>
      <c r="AB217" s="201">
        <f t="shared" si="68"/>
        <v>0</v>
      </c>
      <c r="AC217" s="201">
        <f t="shared" si="68"/>
        <v>0</v>
      </c>
      <c r="AD217" s="201">
        <f t="shared" si="68"/>
        <v>0</v>
      </c>
      <c r="AE217" s="201">
        <f t="shared" si="68"/>
        <v>0</v>
      </c>
      <c r="AF217" s="201">
        <f t="shared" si="68"/>
        <v>0</v>
      </c>
      <c r="AG217" s="201">
        <f t="shared" si="68"/>
        <v>0</v>
      </c>
      <c r="AH217" s="201">
        <f t="shared" si="68"/>
        <v>0</v>
      </c>
      <c r="AI217" s="201">
        <f t="shared" si="68"/>
        <v>0</v>
      </c>
      <c r="AJ217" s="201">
        <f t="shared" si="68"/>
        <v>0</v>
      </c>
      <c r="AK217" s="201">
        <f t="shared" si="68"/>
        <v>0</v>
      </c>
      <c r="AL217" s="201">
        <f t="shared" si="68"/>
        <v>0</v>
      </c>
      <c r="AM217" s="201">
        <f t="shared" si="68"/>
        <v>0</v>
      </c>
      <c r="AN217" s="201">
        <f t="shared" si="68"/>
        <v>0</v>
      </c>
      <c r="AO217" s="201">
        <f t="shared" si="68"/>
        <v>0</v>
      </c>
      <c r="AP217" s="201">
        <f t="shared" si="68"/>
        <v>0</v>
      </c>
      <c r="AQ217" s="201">
        <f t="shared" si="68"/>
        <v>0</v>
      </c>
      <c r="AR217" s="201">
        <f t="shared" si="68"/>
        <v>0</v>
      </c>
      <c r="AS217" s="201">
        <f t="shared" si="68"/>
        <v>0</v>
      </c>
      <c r="AT217" s="201">
        <f t="shared" si="68"/>
        <v>0</v>
      </c>
      <c r="AU217" s="201">
        <f t="shared" si="68"/>
        <v>0</v>
      </c>
      <c r="AV217" s="201">
        <f t="shared" si="68"/>
        <v>0</v>
      </c>
      <c r="AW217" s="201">
        <f t="shared" si="68"/>
        <v>0</v>
      </c>
      <c r="AX217" s="201">
        <f t="shared" si="68"/>
        <v>0</v>
      </c>
      <c r="AY217" s="201">
        <f t="shared" si="68"/>
        <v>0</v>
      </c>
      <c r="AZ217" s="201">
        <f t="shared" si="68"/>
        <v>0</v>
      </c>
      <c r="BA217" s="201">
        <f t="shared" si="68"/>
        <v>0</v>
      </c>
      <c r="BB217" s="201">
        <f t="shared" si="68"/>
        <v>0</v>
      </c>
      <c r="BC217" s="201">
        <f t="shared" si="68"/>
        <v>0</v>
      </c>
      <c r="BD217" s="201">
        <f t="shared" si="68"/>
        <v>0</v>
      </c>
      <c r="BE217" s="201">
        <f t="shared" si="68"/>
        <v>0</v>
      </c>
      <c r="BF217" s="201">
        <f t="shared" si="68"/>
        <v>0</v>
      </c>
    </row>
    <row r="218" spans="1:58" ht="12.75" hidden="1">
      <c r="A218" s="247"/>
      <c r="B218" s="204" t="s">
        <v>133</v>
      </c>
      <c r="C218" s="205" t="s">
        <v>262</v>
      </c>
      <c r="D218" s="201" t="s">
        <v>120</v>
      </c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>
        <v>0</v>
      </c>
      <c r="AX218" s="201">
        <v>0</v>
      </c>
      <c r="AY218" s="201">
        <v>0</v>
      </c>
      <c r="AZ218" s="201">
        <v>0</v>
      </c>
      <c r="BA218" s="201">
        <v>0</v>
      </c>
      <c r="BB218" s="201">
        <v>0</v>
      </c>
      <c r="BC218" s="201">
        <v>0</v>
      </c>
      <c r="BD218" s="201">
        <v>0</v>
      </c>
      <c r="BE218" s="201">
        <v>0</v>
      </c>
      <c r="BF218" s="202">
        <f aca="true" t="shared" si="69" ref="BF218:BF242">SUM(E218:BE218)</f>
        <v>0</v>
      </c>
    </row>
    <row r="219" spans="1:58" ht="12.75" hidden="1">
      <c r="A219" s="247"/>
      <c r="B219" s="204"/>
      <c r="C219" s="203"/>
      <c r="D219" s="215" t="s">
        <v>121</v>
      </c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2">
        <f t="shared" si="69"/>
        <v>0</v>
      </c>
    </row>
    <row r="220" spans="1:58" ht="12.75" hidden="1">
      <c r="A220" s="247"/>
      <c r="B220" s="204" t="s">
        <v>143</v>
      </c>
      <c r="C220" s="208" t="s">
        <v>263</v>
      </c>
      <c r="D220" s="201" t="s">
        <v>120</v>
      </c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>
        <v>0</v>
      </c>
      <c r="AX220" s="201">
        <v>0</v>
      </c>
      <c r="AY220" s="201">
        <v>0</v>
      </c>
      <c r="AZ220" s="201">
        <v>0</v>
      </c>
      <c r="BA220" s="201">
        <v>0</v>
      </c>
      <c r="BB220" s="201">
        <v>0</v>
      </c>
      <c r="BC220" s="201">
        <v>0</v>
      </c>
      <c r="BD220" s="201">
        <v>0</v>
      </c>
      <c r="BE220" s="201">
        <v>0</v>
      </c>
      <c r="BF220" s="215">
        <f t="shared" si="69"/>
        <v>0</v>
      </c>
    </row>
    <row r="221" spans="1:58" ht="12.75" hidden="1">
      <c r="A221" s="247"/>
      <c r="B221" s="203"/>
      <c r="C221" s="203"/>
      <c r="D221" s="215" t="s">
        <v>121</v>
      </c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>
        <v>0</v>
      </c>
      <c r="AX221" s="201">
        <v>0</v>
      </c>
      <c r="AY221" s="201">
        <v>0</v>
      </c>
      <c r="AZ221" s="201">
        <v>0</v>
      </c>
      <c r="BA221" s="201">
        <v>0</v>
      </c>
      <c r="BB221" s="201">
        <v>0</v>
      </c>
      <c r="BC221" s="201">
        <v>0</v>
      </c>
      <c r="BD221" s="201">
        <v>0</v>
      </c>
      <c r="BE221" s="201">
        <v>0</v>
      </c>
      <c r="BF221" s="202">
        <f t="shared" si="69"/>
        <v>0</v>
      </c>
    </row>
    <row r="222" spans="1:58" ht="12.75" hidden="1">
      <c r="A222" s="247"/>
      <c r="B222" s="204" t="s">
        <v>144</v>
      </c>
      <c r="C222" s="205" t="s">
        <v>264</v>
      </c>
      <c r="D222" s="201" t="s">
        <v>120</v>
      </c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>
        <v>0</v>
      </c>
      <c r="AX222" s="201">
        <v>0</v>
      </c>
      <c r="AY222" s="201">
        <v>0</v>
      </c>
      <c r="AZ222" s="201">
        <v>0</v>
      </c>
      <c r="BA222" s="201">
        <v>0</v>
      </c>
      <c r="BB222" s="201">
        <v>0</v>
      </c>
      <c r="BC222" s="201">
        <v>0</v>
      </c>
      <c r="BD222" s="201">
        <v>0</v>
      </c>
      <c r="BE222" s="201">
        <v>0</v>
      </c>
      <c r="BF222" s="215">
        <f t="shared" si="69"/>
        <v>0</v>
      </c>
    </row>
    <row r="223" spans="1:58" ht="12.75" hidden="1">
      <c r="A223" s="247"/>
      <c r="B223" s="203"/>
      <c r="C223" s="203"/>
      <c r="D223" s="215" t="s">
        <v>121</v>
      </c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>
        <v>0</v>
      </c>
      <c r="AX223" s="201">
        <v>0</v>
      </c>
      <c r="AY223" s="201">
        <v>0</v>
      </c>
      <c r="AZ223" s="201">
        <v>0</v>
      </c>
      <c r="BA223" s="201">
        <v>0</v>
      </c>
      <c r="BB223" s="201">
        <v>0</v>
      </c>
      <c r="BC223" s="201">
        <v>0</v>
      </c>
      <c r="BD223" s="201">
        <v>0</v>
      </c>
      <c r="BE223" s="201">
        <v>0</v>
      </c>
      <c r="BF223" s="202">
        <f t="shared" si="69"/>
        <v>0</v>
      </c>
    </row>
    <row r="224" spans="1:58" ht="12.75" hidden="1">
      <c r="A224" s="247"/>
      <c r="B224" s="226" t="s">
        <v>145</v>
      </c>
      <c r="C224" s="233" t="s">
        <v>265</v>
      </c>
      <c r="D224" s="201" t="s">
        <v>120</v>
      </c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>
        <v>0</v>
      </c>
      <c r="AX224" s="201">
        <v>0</v>
      </c>
      <c r="AY224" s="201">
        <v>0</v>
      </c>
      <c r="AZ224" s="201">
        <v>0</v>
      </c>
      <c r="BA224" s="201">
        <v>0</v>
      </c>
      <c r="BB224" s="201">
        <v>0</v>
      </c>
      <c r="BC224" s="201">
        <v>0</v>
      </c>
      <c r="BD224" s="201">
        <v>0</v>
      </c>
      <c r="BE224" s="201">
        <v>0</v>
      </c>
      <c r="BF224" s="215">
        <f t="shared" si="69"/>
        <v>0</v>
      </c>
    </row>
    <row r="225" spans="1:58" ht="12.75" hidden="1">
      <c r="A225" s="247"/>
      <c r="B225" s="203"/>
      <c r="C225" s="203"/>
      <c r="D225" s="215" t="s">
        <v>121</v>
      </c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>
        <v>0</v>
      </c>
      <c r="AX225" s="201">
        <v>0</v>
      </c>
      <c r="AY225" s="201">
        <v>0</v>
      </c>
      <c r="AZ225" s="201">
        <v>0</v>
      </c>
      <c r="BA225" s="201">
        <v>0</v>
      </c>
      <c r="BB225" s="201">
        <v>0</v>
      </c>
      <c r="BC225" s="201">
        <v>0</v>
      </c>
      <c r="BD225" s="201">
        <v>0</v>
      </c>
      <c r="BE225" s="201">
        <v>0</v>
      </c>
      <c r="BF225" s="202">
        <f t="shared" si="69"/>
        <v>0</v>
      </c>
    </row>
    <row r="226" spans="1:58" ht="12.75" hidden="1">
      <c r="A226" s="247"/>
      <c r="B226" s="204" t="s">
        <v>146</v>
      </c>
      <c r="C226" s="205" t="s">
        <v>266</v>
      </c>
      <c r="D226" s="201" t="s">
        <v>120</v>
      </c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>
        <v>0</v>
      </c>
      <c r="AX226" s="201">
        <v>0</v>
      </c>
      <c r="AY226" s="201">
        <v>0</v>
      </c>
      <c r="AZ226" s="201">
        <v>0</v>
      </c>
      <c r="BA226" s="201">
        <v>0</v>
      </c>
      <c r="BB226" s="201">
        <v>0</v>
      </c>
      <c r="BC226" s="201">
        <v>0</v>
      </c>
      <c r="BD226" s="201">
        <v>0</v>
      </c>
      <c r="BE226" s="201">
        <v>0</v>
      </c>
      <c r="BF226" s="215">
        <f t="shared" si="69"/>
        <v>0</v>
      </c>
    </row>
    <row r="227" spans="1:58" ht="12.75" hidden="1">
      <c r="A227" s="247"/>
      <c r="B227" s="220"/>
      <c r="C227" s="203"/>
      <c r="D227" s="215" t="s">
        <v>121</v>
      </c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>
        <v>0</v>
      </c>
      <c r="AX227" s="201">
        <v>0</v>
      </c>
      <c r="AY227" s="201">
        <v>0</v>
      </c>
      <c r="AZ227" s="201">
        <v>0</v>
      </c>
      <c r="BA227" s="201">
        <v>0</v>
      </c>
      <c r="BB227" s="201">
        <v>0</v>
      </c>
      <c r="BC227" s="201">
        <v>0</v>
      </c>
      <c r="BD227" s="201">
        <v>0</v>
      </c>
      <c r="BE227" s="201">
        <v>0</v>
      </c>
      <c r="BF227" s="202">
        <f t="shared" si="69"/>
        <v>0</v>
      </c>
    </row>
    <row r="228" spans="1:58" ht="12.75" hidden="1">
      <c r="A228" s="247"/>
      <c r="B228" s="204" t="s">
        <v>147</v>
      </c>
      <c r="C228" s="205" t="s">
        <v>267</v>
      </c>
      <c r="D228" s="201" t="s">
        <v>120</v>
      </c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>
        <v>0</v>
      </c>
      <c r="AX228" s="201">
        <v>0</v>
      </c>
      <c r="AY228" s="201">
        <v>0</v>
      </c>
      <c r="AZ228" s="201">
        <v>0</v>
      </c>
      <c r="BA228" s="201">
        <v>0</v>
      </c>
      <c r="BB228" s="201">
        <v>0</v>
      </c>
      <c r="BC228" s="201">
        <v>0</v>
      </c>
      <c r="BD228" s="201">
        <v>0</v>
      </c>
      <c r="BE228" s="201">
        <v>0</v>
      </c>
      <c r="BF228" s="215">
        <f t="shared" si="69"/>
        <v>0</v>
      </c>
    </row>
    <row r="229" spans="1:58" ht="12.75" hidden="1">
      <c r="A229" s="247"/>
      <c r="B229" s="220"/>
      <c r="C229" s="203"/>
      <c r="D229" s="215" t="s">
        <v>121</v>
      </c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2">
        <f t="shared" si="69"/>
        <v>0</v>
      </c>
    </row>
    <row r="230" spans="1:58" ht="12.75" hidden="1">
      <c r="A230" s="247"/>
      <c r="B230" s="204" t="s">
        <v>133</v>
      </c>
      <c r="C230" s="225" t="s">
        <v>173</v>
      </c>
      <c r="D230" s="201" t="s">
        <v>120</v>
      </c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>
        <v>0</v>
      </c>
      <c r="AX230" s="201">
        <v>0</v>
      </c>
      <c r="AY230" s="201">
        <v>0</v>
      </c>
      <c r="AZ230" s="201">
        <v>0</v>
      </c>
      <c r="BA230" s="201">
        <v>0</v>
      </c>
      <c r="BB230" s="201">
        <v>0</v>
      </c>
      <c r="BC230" s="201">
        <v>0</v>
      </c>
      <c r="BD230" s="201">
        <v>0</v>
      </c>
      <c r="BE230" s="201">
        <v>0</v>
      </c>
      <c r="BF230" s="202">
        <f t="shared" si="69"/>
        <v>0</v>
      </c>
    </row>
    <row r="231" spans="1:58" ht="12.75" hidden="1">
      <c r="A231" s="247"/>
      <c r="B231" s="204"/>
      <c r="C231" s="225"/>
      <c r="D231" s="215" t="s">
        <v>121</v>
      </c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2">
        <f t="shared" si="69"/>
        <v>0</v>
      </c>
    </row>
    <row r="232" spans="1:58" ht="12.75" hidden="1">
      <c r="A232" s="247"/>
      <c r="B232" s="204" t="s">
        <v>143</v>
      </c>
      <c r="C232" s="225" t="s">
        <v>85</v>
      </c>
      <c r="D232" s="201" t="s">
        <v>120</v>
      </c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>
        <v>0</v>
      </c>
      <c r="AX232" s="201">
        <v>0</v>
      </c>
      <c r="AY232" s="201">
        <v>0</v>
      </c>
      <c r="AZ232" s="201">
        <v>0</v>
      </c>
      <c r="BA232" s="201">
        <v>0</v>
      </c>
      <c r="BB232" s="201">
        <v>0</v>
      </c>
      <c r="BC232" s="201">
        <v>0</v>
      </c>
      <c r="BD232" s="201">
        <v>0</v>
      </c>
      <c r="BE232" s="201">
        <v>0</v>
      </c>
      <c r="BF232" s="215">
        <f t="shared" si="69"/>
        <v>0</v>
      </c>
    </row>
    <row r="233" spans="1:58" ht="12.75" hidden="1">
      <c r="A233" s="247"/>
      <c r="B233" s="203"/>
      <c r="C233" s="203"/>
      <c r="D233" s="215" t="s">
        <v>121</v>
      </c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>
        <v>0</v>
      </c>
      <c r="AX233" s="201">
        <v>0</v>
      </c>
      <c r="AY233" s="201">
        <v>0</v>
      </c>
      <c r="AZ233" s="201">
        <v>0</v>
      </c>
      <c r="BA233" s="201">
        <v>0</v>
      </c>
      <c r="BB233" s="201">
        <v>0</v>
      </c>
      <c r="BC233" s="201">
        <v>0</v>
      </c>
      <c r="BD233" s="201">
        <v>0</v>
      </c>
      <c r="BE233" s="201">
        <v>0</v>
      </c>
      <c r="BF233" s="202">
        <f t="shared" si="69"/>
        <v>0</v>
      </c>
    </row>
    <row r="234" spans="1:58" ht="12.75" hidden="1">
      <c r="A234" s="247"/>
      <c r="B234" s="204" t="s">
        <v>144</v>
      </c>
      <c r="C234" s="225" t="s">
        <v>174</v>
      </c>
      <c r="D234" s="201" t="s">
        <v>120</v>
      </c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15">
        <f t="shared" si="69"/>
        <v>0</v>
      </c>
    </row>
    <row r="235" spans="1:58" ht="12.75" hidden="1">
      <c r="A235" s="247"/>
      <c r="B235" s="203"/>
      <c r="C235" s="203"/>
      <c r="D235" s="215" t="s">
        <v>121</v>
      </c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2">
        <f t="shared" si="69"/>
        <v>0</v>
      </c>
    </row>
    <row r="236" spans="1:58" ht="12.75" hidden="1">
      <c r="A236" s="247"/>
      <c r="B236" s="226" t="s">
        <v>145</v>
      </c>
      <c r="C236" s="225" t="s">
        <v>175</v>
      </c>
      <c r="D236" s="201" t="s">
        <v>120</v>
      </c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>
        <v>0</v>
      </c>
      <c r="BB236" s="201">
        <v>0</v>
      </c>
      <c r="BC236" s="201">
        <v>0</v>
      </c>
      <c r="BD236" s="201">
        <v>0</v>
      </c>
      <c r="BE236" s="201">
        <v>0</v>
      </c>
      <c r="BF236" s="215">
        <f t="shared" si="69"/>
        <v>0</v>
      </c>
    </row>
    <row r="237" spans="1:58" ht="12.75" hidden="1">
      <c r="A237" s="247"/>
      <c r="B237" s="203"/>
      <c r="C237" s="203"/>
      <c r="D237" s="215" t="s">
        <v>121</v>
      </c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>
        <v>0</v>
      </c>
      <c r="BB237" s="201">
        <v>0</v>
      </c>
      <c r="BC237" s="201">
        <v>0</v>
      </c>
      <c r="BD237" s="201">
        <v>0</v>
      </c>
      <c r="BE237" s="201">
        <v>0</v>
      </c>
      <c r="BF237" s="202">
        <f t="shared" si="69"/>
        <v>0</v>
      </c>
    </row>
    <row r="238" spans="1:58" ht="12.75" hidden="1">
      <c r="A238" s="247"/>
      <c r="B238" s="204" t="s">
        <v>146</v>
      </c>
      <c r="C238" s="225" t="s">
        <v>84</v>
      </c>
      <c r="D238" s="201" t="s">
        <v>120</v>
      </c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>
        <v>0</v>
      </c>
      <c r="AX238" s="201">
        <v>0</v>
      </c>
      <c r="AY238" s="201">
        <v>0</v>
      </c>
      <c r="AZ238" s="201">
        <v>0</v>
      </c>
      <c r="BA238" s="201">
        <v>0</v>
      </c>
      <c r="BB238" s="201">
        <v>0</v>
      </c>
      <c r="BC238" s="201">
        <v>0</v>
      </c>
      <c r="BD238" s="201">
        <v>0</v>
      </c>
      <c r="BE238" s="201">
        <v>0</v>
      </c>
      <c r="BF238" s="215">
        <f t="shared" si="69"/>
        <v>0</v>
      </c>
    </row>
    <row r="239" spans="1:58" ht="12.75" hidden="1">
      <c r="A239" s="247"/>
      <c r="B239" s="220"/>
      <c r="C239" s="225"/>
      <c r="D239" s="215" t="s">
        <v>121</v>
      </c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>
        <v>0</v>
      </c>
      <c r="AX239" s="201">
        <v>0</v>
      </c>
      <c r="AY239" s="201">
        <v>0</v>
      </c>
      <c r="AZ239" s="201">
        <v>0</v>
      </c>
      <c r="BA239" s="201">
        <v>0</v>
      </c>
      <c r="BB239" s="201">
        <v>0</v>
      </c>
      <c r="BC239" s="201">
        <v>0</v>
      </c>
      <c r="BD239" s="201">
        <v>0</v>
      </c>
      <c r="BE239" s="201">
        <v>0</v>
      </c>
      <c r="BF239" s="202">
        <f t="shared" si="69"/>
        <v>0</v>
      </c>
    </row>
    <row r="240" spans="1:58" ht="12.75" hidden="1">
      <c r="A240" s="247"/>
      <c r="B240" s="204" t="s">
        <v>147</v>
      </c>
      <c r="C240" s="225" t="s">
        <v>257</v>
      </c>
      <c r="D240" s="201" t="s">
        <v>120</v>
      </c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>
        <v>0</v>
      </c>
      <c r="AX240" s="201">
        <v>0</v>
      </c>
      <c r="AY240" s="201">
        <v>0</v>
      </c>
      <c r="AZ240" s="201">
        <v>0</v>
      </c>
      <c r="BA240" s="201">
        <v>0</v>
      </c>
      <c r="BB240" s="201">
        <v>0</v>
      </c>
      <c r="BC240" s="201">
        <v>0</v>
      </c>
      <c r="BD240" s="201">
        <v>0</v>
      </c>
      <c r="BE240" s="201">
        <v>0</v>
      </c>
      <c r="BF240" s="215">
        <f t="shared" si="69"/>
        <v>0</v>
      </c>
    </row>
    <row r="241" spans="1:58" ht="12.75" hidden="1">
      <c r="A241" s="247"/>
      <c r="B241" s="220"/>
      <c r="C241" s="203"/>
      <c r="D241" s="215" t="s">
        <v>121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2">
        <f t="shared" si="69"/>
        <v>0</v>
      </c>
    </row>
    <row r="242" spans="1:58" ht="12.75" hidden="1">
      <c r="A242" s="247"/>
      <c r="B242" s="204" t="s">
        <v>258</v>
      </c>
      <c r="C242" s="225" t="s">
        <v>32</v>
      </c>
      <c r="D242" s="201" t="s">
        <v>120</v>
      </c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15">
        <f t="shared" si="69"/>
        <v>0</v>
      </c>
    </row>
    <row r="243" spans="1:58" ht="12.75" hidden="1">
      <c r="A243" s="247"/>
      <c r="B243" s="220" t="s">
        <v>130</v>
      </c>
      <c r="C243" s="220" t="s">
        <v>131</v>
      </c>
      <c r="D243" s="201" t="s">
        <v>120</v>
      </c>
      <c r="E243" s="201">
        <f>E257+E259+E261+E263+E265+E267+E269</f>
        <v>5</v>
      </c>
      <c r="F243" s="201">
        <f aca="true" t="shared" si="70" ref="F243:V244">F257+F259+F261+F263+F265+F267+F269</f>
        <v>5</v>
      </c>
      <c r="G243" s="201">
        <f t="shared" si="70"/>
        <v>5</v>
      </c>
      <c r="H243" s="201">
        <f t="shared" si="70"/>
        <v>4</v>
      </c>
      <c r="I243" s="201">
        <f t="shared" si="70"/>
        <v>0</v>
      </c>
      <c r="J243" s="201">
        <f t="shared" si="70"/>
        <v>0</v>
      </c>
      <c r="K243" s="201">
        <f t="shared" si="70"/>
        <v>0</v>
      </c>
      <c r="L243" s="201">
        <f t="shared" si="70"/>
        <v>0</v>
      </c>
      <c r="M243" s="201">
        <f t="shared" si="70"/>
        <v>7</v>
      </c>
      <c r="N243" s="201">
        <f t="shared" si="70"/>
        <v>7</v>
      </c>
      <c r="O243" s="201">
        <f t="shared" si="70"/>
        <v>7</v>
      </c>
      <c r="P243" s="201">
        <f t="shared" si="70"/>
        <v>7</v>
      </c>
      <c r="Q243" s="201">
        <f t="shared" si="70"/>
        <v>7</v>
      </c>
      <c r="R243" s="201">
        <f t="shared" si="70"/>
        <v>0</v>
      </c>
      <c r="S243" s="201">
        <f t="shared" si="70"/>
        <v>0</v>
      </c>
      <c r="T243" s="201">
        <f t="shared" si="70"/>
        <v>0</v>
      </c>
      <c r="U243" s="201">
        <f t="shared" si="70"/>
        <v>0</v>
      </c>
      <c r="V243" s="201">
        <f t="shared" si="70"/>
        <v>0</v>
      </c>
      <c r="W243" s="201">
        <v>0</v>
      </c>
      <c r="X243" s="201">
        <v>0</v>
      </c>
      <c r="Y243" s="201">
        <f>Y257+Y259+Y265+Y269+Y263+Y267</f>
        <v>0</v>
      </c>
      <c r="Z243" s="201">
        <f aca="true" t="shared" si="71" ref="Z243:AQ244">Z257+Z259+Z265+Z269+Z263+Z267</f>
        <v>0</v>
      </c>
      <c r="AA243" s="201">
        <f t="shared" si="71"/>
        <v>0</v>
      </c>
      <c r="AB243" s="201">
        <f t="shared" si="71"/>
        <v>0</v>
      </c>
      <c r="AC243" s="201">
        <f t="shared" si="71"/>
        <v>0</v>
      </c>
      <c r="AD243" s="201">
        <f t="shared" si="71"/>
        <v>0</v>
      </c>
      <c r="AE243" s="201">
        <f t="shared" si="71"/>
        <v>0</v>
      </c>
      <c r="AF243" s="201">
        <f t="shared" si="71"/>
        <v>0</v>
      </c>
      <c r="AG243" s="201">
        <f t="shared" si="71"/>
        <v>0</v>
      </c>
      <c r="AH243" s="201">
        <f t="shared" si="71"/>
        <v>0</v>
      </c>
      <c r="AI243" s="201">
        <f t="shared" si="71"/>
        <v>0</v>
      </c>
      <c r="AJ243" s="201">
        <f t="shared" si="71"/>
        <v>0</v>
      </c>
      <c r="AK243" s="201">
        <f t="shared" si="71"/>
        <v>0</v>
      </c>
      <c r="AL243" s="201">
        <f t="shared" si="71"/>
        <v>0</v>
      </c>
      <c r="AM243" s="201">
        <f t="shared" si="71"/>
        <v>0</v>
      </c>
      <c r="AN243" s="201">
        <f t="shared" si="71"/>
        <v>0</v>
      </c>
      <c r="AO243" s="201">
        <f t="shared" si="71"/>
        <v>0</v>
      </c>
      <c r="AP243" s="201">
        <f t="shared" si="71"/>
        <v>0</v>
      </c>
      <c r="AQ243" s="201">
        <f t="shared" si="71"/>
        <v>0</v>
      </c>
      <c r="AR243" s="201">
        <f aca="true" t="shared" si="72" ref="AR243:BF243">AR257+AR259+AR265+AR269</f>
        <v>0</v>
      </c>
      <c r="AS243" s="201">
        <f t="shared" si="72"/>
        <v>0</v>
      </c>
      <c r="AT243" s="201">
        <f t="shared" si="72"/>
        <v>0</v>
      </c>
      <c r="AU243" s="201">
        <f t="shared" si="72"/>
        <v>0</v>
      </c>
      <c r="AV243" s="201">
        <f t="shared" si="72"/>
        <v>0</v>
      </c>
      <c r="AW243" s="201">
        <f t="shared" si="72"/>
        <v>0</v>
      </c>
      <c r="AX243" s="201">
        <f t="shared" si="72"/>
        <v>0</v>
      </c>
      <c r="AY243" s="201">
        <f t="shared" si="72"/>
        <v>0</v>
      </c>
      <c r="AZ243" s="201">
        <f t="shared" si="72"/>
        <v>0</v>
      </c>
      <c r="BA243" s="201">
        <f t="shared" si="72"/>
        <v>0</v>
      </c>
      <c r="BB243" s="201">
        <f t="shared" si="72"/>
        <v>0</v>
      </c>
      <c r="BC243" s="201">
        <f t="shared" si="72"/>
        <v>0</v>
      </c>
      <c r="BD243" s="201">
        <f t="shared" si="72"/>
        <v>0</v>
      </c>
      <c r="BE243" s="201">
        <f t="shared" si="72"/>
        <v>0</v>
      </c>
      <c r="BF243" s="201">
        <f t="shared" si="72"/>
        <v>54</v>
      </c>
    </row>
    <row r="244" spans="1:58" ht="12.75" hidden="1">
      <c r="A244" s="247"/>
      <c r="B244" s="220"/>
      <c r="C244" s="224" t="s">
        <v>132</v>
      </c>
      <c r="D244" s="215" t="s">
        <v>121</v>
      </c>
      <c r="E244" s="201">
        <f>E258+E260+E262+E264+E266+E268+E270</f>
        <v>3</v>
      </c>
      <c r="F244" s="201">
        <f t="shared" si="70"/>
        <v>3</v>
      </c>
      <c r="G244" s="201">
        <f t="shared" si="70"/>
        <v>3</v>
      </c>
      <c r="H244" s="201">
        <f t="shared" si="70"/>
        <v>3</v>
      </c>
      <c r="I244" s="201">
        <f t="shared" si="70"/>
        <v>0</v>
      </c>
      <c r="J244" s="201">
        <f t="shared" si="70"/>
        <v>0</v>
      </c>
      <c r="K244" s="201">
        <f t="shared" si="70"/>
        <v>0</v>
      </c>
      <c r="L244" s="201">
        <f t="shared" si="70"/>
        <v>0</v>
      </c>
      <c r="M244" s="201">
        <f t="shared" si="70"/>
        <v>2</v>
      </c>
      <c r="N244" s="201">
        <f t="shared" si="70"/>
        <v>2</v>
      </c>
      <c r="O244" s="201">
        <f t="shared" si="70"/>
        <v>2</v>
      </c>
      <c r="P244" s="201">
        <f t="shared" si="70"/>
        <v>3</v>
      </c>
      <c r="Q244" s="201">
        <f t="shared" si="70"/>
        <v>3</v>
      </c>
      <c r="R244" s="201">
        <f t="shared" si="70"/>
        <v>0</v>
      </c>
      <c r="S244" s="201">
        <f t="shared" si="70"/>
        <v>0</v>
      </c>
      <c r="T244" s="201">
        <f t="shared" si="70"/>
        <v>0</v>
      </c>
      <c r="U244" s="201">
        <f t="shared" si="70"/>
        <v>0</v>
      </c>
      <c r="V244" s="201">
        <f t="shared" si="70"/>
        <v>0</v>
      </c>
      <c r="W244" s="201">
        <v>0</v>
      </c>
      <c r="X244" s="201">
        <v>0</v>
      </c>
      <c r="Y244" s="201">
        <f>Y258+Y260+Y266+Y270+Y264+Y268</f>
        <v>0</v>
      </c>
      <c r="Z244" s="201">
        <f t="shared" si="71"/>
        <v>0</v>
      </c>
      <c r="AA244" s="201">
        <f t="shared" si="71"/>
        <v>0</v>
      </c>
      <c r="AB244" s="201">
        <f t="shared" si="71"/>
        <v>0</v>
      </c>
      <c r="AC244" s="201">
        <f t="shared" si="71"/>
        <v>0</v>
      </c>
      <c r="AD244" s="201">
        <f t="shared" si="71"/>
        <v>0</v>
      </c>
      <c r="AE244" s="201">
        <f t="shared" si="71"/>
        <v>0</v>
      </c>
      <c r="AF244" s="201">
        <f t="shared" si="71"/>
        <v>0</v>
      </c>
      <c r="AG244" s="201">
        <f t="shared" si="71"/>
        <v>0</v>
      </c>
      <c r="AH244" s="201">
        <f t="shared" si="71"/>
        <v>0</v>
      </c>
      <c r="AI244" s="201">
        <f t="shared" si="71"/>
        <v>0</v>
      </c>
      <c r="AJ244" s="201">
        <f t="shared" si="71"/>
        <v>0</v>
      </c>
      <c r="AK244" s="201">
        <f t="shared" si="71"/>
        <v>0</v>
      </c>
      <c r="AL244" s="201">
        <f t="shared" si="71"/>
        <v>0</v>
      </c>
      <c r="AM244" s="201">
        <f t="shared" si="71"/>
        <v>0</v>
      </c>
      <c r="AN244" s="201">
        <f t="shared" si="71"/>
        <v>0</v>
      </c>
      <c r="AO244" s="201">
        <f t="shared" si="71"/>
        <v>0</v>
      </c>
      <c r="AP244" s="201">
        <f t="shared" si="71"/>
        <v>0</v>
      </c>
      <c r="AQ244" s="201">
        <f t="shared" si="71"/>
        <v>0</v>
      </c>
      <c r="AR244" s="201">
        <f aca="true" t="shared" si="73" ref="AR244:BF244">AR246+AR248+AR250+AR252+AR254+AR256+AR270</f>
        <v>0</v>
      </c>
      <c r="AS244" s="201">
        <f t="shared" si="73"/>
        <v>0</v>
      </c>
      <c r="AT244" s="201">
        <f t="shared" si="73"/>
        <v>0</v>
      </c>
      <c r="AU244" s="201">
        <f t="shared" si="73"/>
        <v>0</v>
      </c>
      <c r="AV244" s="201">
        <f t="shared" si="73"/>
        <v>0</v>
      </c>
      <c r="AW244" s="201">
        <f t="shared" si="73"/>
        <v>0</v>
      </c>
      <c r="AX244" s="201">
        <f t="shared" si="73"/>
        <v>0</v>
      </c>
      <c r="AY244" s="201">
        <f t="shared" si="73"/>
        <v>0</v>
      </c>
      <c r="AZ244" s="201">
        <f t="shared" si="73"/>
        <v>0</v>
      </c>
      <c r="BA244" s="201">
        <f t="shared" si="73"/>
        <v>0</v>
      </c>
      <c r="BB244" s="201">
        <f t="shared" si="73"/>
        <v>0</v>
      </c>
      <c r="BC244" s="201">
        <f t="shared" si="73"/>
        <v>0</v>
      </c>
      <c r="BD244" s="201">
        <f t="shared" si="73"/>
        <v>0</v>
      </c>
      <c r="BE244" s="201">
        <f t="shared" si="73"/>
        <v>0</v>
      </c>
      <c r="BF244" s="201">
        <f t="shared" si="73"/>
        <v>0</v>
      </c>
    </row>
    <row r="245" spans="1:58" ht="12.75" hidden="1">
      <c r="A245" s="247"/>
      <c r="B245" s="204" t="s">
        <v>133</v>
      </c>
      <c r="C245" s="205" t="s">
        <v>262</v>
      </c>
      <c r="D245" s="201" t="s">
        <v>120</v>
      </c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>
        <v>0</v>
      </c>
      <c r="X245" s="201">
        <v>0</v>
      </c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>
        <v>0</v>
      </c>
      <c r="AX245" s="201">
        <v>0</v>
      </c>
      <c r="AY245" s="201">
        <v>0</v>
      </c>
      <c r="AZ245" s="201">
        <v>0</v>
      </c>
      <c r="BA245" s="201">
        <v>0</v>
      </c>
      <c r="BB245" s="201">
        <v>0</v>
      </c>
      <c r="BC245" s="201">
        <v>0</v>
      </c>
      <c r="BD245" s="201">
        <v>0</v>
      </c>
      <c r="BE245" s="201">
        <v>0</v>
      </c>
      <c r="BF245" s="202">
        <f>SUM(E245:BE245)</f>
        <v>0</v>
      </c>
    </row>
    <row r="246" spans="1:58" ht="12.75" hidden="1">
      <c r="A246" s="247"/>
      <c r="B246" s="204"/>
      <c r="C246" s="203"/>
      <c r="D246" s="215" t="s">
        <v>121</v>
      </c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>
        <v>0</v>
      </c>
      <c r="X246" s="201">
        <v>0</v>
      </c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2">
        <f>SUM(E246:BE246)</f>
        <v>0</v>
      </c>
    </row>
    <row r="247" spans="1:58" ht="12.75" hidden="1">
      <c r="A247" s="247"/>
      <c r="B247" s="204" t="s">
        <v>143</v>
      </c>
      <c r="C247" s="208" t="s">
        <v>263</v>
      </c>
      <c r="D247" s="201" t="s">
        <v>120</v>
      </c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>
        <v>0</v>
      </c>
      <c r="X247" s="201">
        <v>0</v>
      </c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>
        <v>0</v>
      </c>
      <c r="AX247" s="201">
        <v>0</v>
      </c>
      <c r="AY247" s="201">
        <v>0</v>
      </c>
      <c r="AZ247" s="201">
        <v>0</v>
      </c>
      <c r="BA247" s="201">
        <v>0</v>
      </c>
      <c r="BB247" s="201">
        <v>0</v>
      </c>
      <c r="BC247" s="201">
        <v>0</v>
      </c>
      <c r="BD247" s="201">
        <v>0</v>
      </c>
      <c r="BE247" s="201">
        <v>0</v>
      </c>
      <c r="BF247" s="215">
        <f>SUM(E247:BE247)</f>
        <v>0</v>
      </c>
    </row>
    <row r="248" spans="1:58" ht="12.75" hidden="1">
      <c r="A248" s="247"/>
      <c r="B248" s="203"/>
      <c r="C248" s="203"/>
      <c r="D248" s="215" t="s">
        <v>121</v>
      </c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>
        <v>0</v>
      </c>
      <c r="X248" s="201">
        <v>0</v>
      </c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>
        <v>0</v>
      </c>
      <c r="AX248" s="201">
        <v>0</v>
      </c>
      <c r="AY248" s="201">
        <v>0</v>
      </c>
      <c r="AZ248" s="201">
        <v>0</v>
      </c>
      <c r="BA248" s="201">
        <v>0</v>
      </c>
      <c r="BB248" s="201">
        <v>0</v>
      </c>
      <c r="BC248" s="201">
        <v>0</v>
      </c>
      <c r="BD248" s="201">
        <v>0</v>
      </c>
      <c r="BE248" s="201">
        <v>0</v>
      </c>
      <c r="BF248" s="202">
        <f aca="true" t="shared" si="74" ref="BF248:BF258">SUM(E248:BE248)</f>
        <v>0</v>
      </c>
    </row>
    <row r="249" spans="1:58" ht="12.75" hidden="1">
      <c r="A249" s="247"/>
      <c r="B249" s="204" t="s">
        <v>144</v>
      </c>
      <c r="C249" s="205" t="s">
        <v>264</v>
      </c>
      <c r="D249" s="201" t="s">
        <v>120</v>
      </c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>
        <v>0</v>
      </c>
      <c r="X249" s="201">
        <v>0</v>
      </c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>
        <v>0</v>
      </c>
      <c r="AX249" s="201">
        <v>0</v>
      </c>
      <c r="AY249" s="201">
        <v>0</v>
      </c>
      <c r="AZ249" s="201">
        <v>0</v>
      </c>
      <c r="BA249" s="201">
        <v>0</v>
      </c>
      <c r="BB249" s="201">
        <v>0</v>
      </c>
      <c r="BC249" s="201">
        <v>0</v>
      </c>
      <c r="BD249" s="201">
        <v>0</v>
      </c>
      <c r="BE249" s="201">
        <v>0</v>
      </c>
      <c r="BF249" s="215">
        <f t="shared" si="74"/>
        <v>0</v>
      </c>
    </row>
    <row r="250" spans="1:58" ht="12.75" hidden="1">
      <c r="A250" s="247"/>
      <c r="B250" s="203"/>
      <c r="C250" s="203"/>
      <c r="D250" s="215" t="s">
        <v>121</v>
      </c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>
        <v>0</v>
      </c>
      <c r="X250" s="201">
        <v>0</v>
      </c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>
        <v>0</v>
      </c>
      <c r="AX250" s="201">
        <v>0</v>
      </c>
      <c r="AY250" s="201">
        <v>0</v>
      </c>
      <c r="AZ250" s="201">
        <v>0</v>
      </c>
      <c r="BA250" s="201">
        <v>0</v>
      </c>
      <c r="BB250" s="201">
        <v>0</v>
      </c>
      <c r="BC250" s="201">
        <v>0</v>
      </c>
      <c r="BD250" s="201">
        <v>0</v>
      </c>
      <c r="BE250" s="201">
        <v>0</v>
      </c>
      <c r="BF250" s="202">
        <f t="shared" si="74"/>
        <v>0</v>
      </c>
    </row>
    <row r="251" spans="1:58" ht="12.75" hidden="1">
      <c r="A251" s="247"/>
      <c r="B251" s="226" t="s">
        <v>145</v>
      </c>
      <c r="C251" s="233" t="s">
        <v>265</v>
      </c>
      <c r="D251" s="201" t="s">
        <v>120</v>
      </c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>
        <v>0</v>
      </c>
      <c r="X251" s="201">
        <v>0</v>
      </c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>
        <v>0</v>
      </c>
      <c r="AX251" s="201">
        <v>0</v>
      </c>
      <c r="AY251" s="201">
        <v>0</v>
      </c>
      <c r="AZ251" s="201">
        <v>0</v>
      </c>
      <c r="BA251" s="201">
        <v>0</v>
      </c>
      <c r="BB251" s="201">
        <v>0</v>
      </c>
      <c r="BC251" s="201">
        <v>0</v>
      </c>
      <c r="BD251" s="201">
        <v>0</v>
      </c>
      <c r="BE251" s="201">
        <v>0</v>
      </c>
      <c r="BF251" s="215">
        <f t="shared" si="74"/>
        <v>0</v>
      </c>
    </row>
    <row r="252" spans="1:58" ht="12.75" hidden="1">
      <c r="A252" s="247"/>
      <c r="B252" s="203"/>
      <c r="C252" s="203"/>
      <c r="D252" s="215" t="s">
        <v>121</v>
      </c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>
        <v>0</v>
      </c>
      <c r="X252" s="201">
        <v>0</v>
      </c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>
        <v>0</v>
      </c>
      <c r="AX252" s="201">
        <v>0</v>
      </c>
      <c r="AY252" s="201">
        <v>0</v>
      </c>
      <c r="AZ252" s="201">
        <v>0</v>
      </c>
      <c r="BA252" s="201">
        <v>0</v>
      </c>
      <c r="BB252" s="201">
        <v>0</v>
      </c>
      <c r="BC252" s="201">
        <v>0</v>
      </c>
      <c r="BD252" s="201">
        <v>0</v>
      </c>
      <c r="BE252" s="201">
        <v>0</v>
      </c>
      <c r="BF252" s="202">
        <f t="shared" si="74"/>
        <v>0</v>
      </c>
    </row>
    <row r="253" spans="1:58" ht="12.75" hidden="1">
      <c r="A253" s="247"/>
      <c r="B253" s="204" t="s">
        <v>146</v>
      </c>
      <c r="C253" s="205" t="s">
        <v>266</v>
      </c>
      <c r="D253" s="201" t="s">
        <v>120</v>
      </c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>
        <v>0</v>
      </c>
      <c r="X253" s="201">
        <v>0</v>
      </c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>
        <v>0</v>
      </c>
      <c r="AX253" s="201">
        <v>0</v>
      </c>
      <c r="AY253" s="201">
        <v>0</v>
      </c>
      <c r="AZ253" s="201">
        <v>0</v>
      </c>
      <c r="BA253" s="201">
        <v>0</v>
      </c>
      <c r="BB253" s="201">
        <v>0</v>
      </c>
      <c r="BC253" s="201">
        <v>0</v>
      </c>
      <c r="BD253" s="201">
        <v>0</v>
      </c>
      <c r="BE253" s="201">
        <v>0</v>
      </c>
      <c r="BF253" s="215">
        <f t="shared" si="74"/>
        <v>0</v>
      </c>
    </row>
    <row r="254" spans="1:58" ht="12.75" hidden="1">
      <c r="A254" s="247"/>
      <c r="B254" s="220"/>
      <c r="C254" s="203"/>
      <c r="D254" s="215" t="s">
        <v>121</v>
      </c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>
        <v>0</v>
      </c>
      <c r="X254" s="201">
        <v>0</v>
      </c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>
        <v>0</v>
      </c>
      <c r="AX254" s="201">
        <v>0</v>
      </c>
      <c r="AY254" s="201">
        <v>0</v>
      </c>
      <c r="AZ254" s="201">
        <v>0</v>
      </c>
      <c r="BA254" s="201">
        <v>0</v>
      </c>
      <c r="BB254" s="201">
        <v>0</v>
      </c>
      <c r="BC254" s="201">
        <v>0</v>
      </c>
      <c r="BD254" s="201">
        <v>0</v>
      </c>
      <c r="BE254" s="201">
        <v>0</v>
      </c>
      <c r="BF254" s="202">
        <f t="shared" si="74"/>
        <v>0</v>
      </c>
    </row>
    <row r="255" spans="1:58" ht="12.75" hidden="1">
      <c r="A255" s="247"/>
      <c r="B255" s="204" t="s">
        <v>147</v>
      </c>
      <c r="C255" s="205" t="s">
        <v>267</v>
      </c>
      <c r="D255" s="201" t="s">
        <v>120</v>
      </c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>
        <v>0</v>
      </c>
      <c r="X255" s="201">
        <v>0</v>
      </c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>
        <v>0</v>
      </c>
      <c r="AX255" s="201">
        <v>0</v>
      </c>
      <c r="AY255" s="201">
        <v>0</v>
      </c>
      <c r="AZ255" s="201">
        <v>0</v>
      </c>
      <c r="BA255" s="201">
        <v>0</v>
      </c>
      <c r="BB255" s="201">
        <v>0</v>
      </c>
      <c r="BC255" s="201">
        <v>0</v>
      </c>
      <c r="BD255" s="201">
        <v>0</v>
      </c>
      <c r="BE255" s="201">
        <v>0</v>
      </c>
      <c r="BF255" s="215">
        <f t="shared" si="74"/>
        <v>0</v>
      </c>
    </row>
    <row r="256" spans="1:58" ht="12.75" hidden="1">
      <c r="A256" s="247"/>
      <c r="B256" s="220"/>
      <c r="C256" s="203"/>
      <c r="D256" s="215" t="s">
        <v>121</v>
      </c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>
        <v>0</v>
      </c>
      <c r="X256" s="201">
        <v>0</v>
      </c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2">
        <f t="shared" si="74"/>
        <v>0</v>
      </c>
    </row>
    <row r="257" spans="1:58" ht="12.75">
      <c r="A257" s="314" t="s">
        <v>278</v>
      </c>
      <c r="B257" s="204" t="s">
        <v>133</v>
      </c>
      <c r="C257" s="225" t="s">
        <v>173</v>
      </c>
      <c r="D257" s="201" t="s">
        <v>120</v>
      </c>
      <c r="E257" s="201">
        <v>3</v>
      </c>
      <c r="F257" s="201">
        <v>3</v>
      </c>
      <c r="G257" s="201">
        <v>3</v>
      </c>
      <c r="H257" s="201">
        <v>2</v>
      </c>
      <c r="I257" s="201"/>
      <c r="J257" s="201"/>
      <c r="K257" s="201"/>
      <c r="L257" s="201"/>
      <c r="M257" s="201">
        <v>5</v>
      </c>
      <c r="N257" s="201">
        <v>5</v>
      </c>
      <c r="O257" s="201">
        <v>5</v>
      </c>
      <c r="P257" s="201">
        <v>5</v>
      </c>
      <c r="Q257" s="201">
        <v>5</v>
      </c>
      <c r="R257" s="201"/>
      <c r="S257" s="201"/>
      <c r="T257" s="201"/>
      <c r="U257" s="201"/>
      <c r="V257" s="201"/>
      <c r="W257" s="201">
        <v>0</v>
      </c>
      <c r="X257" s="201">
        <v>0</v>
      </c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2">
        <f t="shared" si="74"/>
        <v>36</v>
      </c>
    </row>
    <row r="258" spans="1:58" ht="15" customHeight="1">
      <c r="A258" s="314"/>
      <c r="B258" s="204"/>
      <c r="C258" s="225"/>
      <c r="D258" s="215" t="s">
        <v>121</v>
      </c>
      <c r="E258" s="201">
        <v>2</v>
      </c>
      <c r="F258" s="201">
        <v>2</v>
      </c>
      <c r="G258" s="201">
        <v>2</v>
      </c>
      <c r="H258" s="201">
        <v>2</v>
      </c>
      <c r="I258" s="201"/>
      <c r="J258" s="201"/>
      <c r="K258" s="201"/>
      <c r="L258" s="201"/>
      <c r="M258" s="201">
        <v>1</v>
      </c>
      <c r="N258" s="201">
        <v>1</v>
      </c>
      <c r="O258" s="201">
        <v>2</v>
      </c>
      <c r="P258" s="201">
        <v>2</v>
      </c>
      <c r="Q258" s="201">
        <v>2</v>
      </c>
      <c r="R258" s="201"/>
      <c r="S258" s="201"/>
      <c r="T258" s="201"/>
      <c r="U258" s="201"/>
      <c r="V258" s="201"/>
      <c r="W258" s="201">
        <v>0</v>
      </c>
      <c r="X258" s="201">
        <v>0</v>
      </c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2">
        <f t="shared" si="74"/>
        <v>16</v>
      </c>
    </row>
    <row r="259" spans="1:58" ht="15" customHeight="1" hidden="1">
      <c r="A259" s="314"/>
      <c r="B259" s="204" t="s">
        <v>143</v>
      </c>
      <c r="C259" s="225" t="s">
        <v>85</v>
      </c>
      <c r="D259" s="201" t="s">
        <v>120</v>
      </c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>
        <v>0</v>
      </c>
      <c r="X259" s="201">
        <v>0</v>
      </c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15">
        <f>SUM(E259:BE259)</f>
        <v>0</v>
      </c>
    </row>
    <row r="260" spans="1:58" ht="15" customHeight="1" hidden="1">
      <c r="A260" s="314"/>
      <c r="B260" s="203"/>
      <c r="C260" s="203"/>
      <c r="D260" s="215" t="s">
        <v>121</v>
      </c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>
        <v>0</v>
      </c>
      <c r="X260" s="201">
        <v>0</v>
      </c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2">
        <f aca="true" t="shared" si="75" ref="BF260:BF270">SUM(E260:BE260)</f>
        <v>0</v>
      </c>
    </row>
    <row r="261" spans="1:58" ht="15" customHeight="1" hidden="1">
      <c r="A261" s="314"/>
      <c r="B261" s="204" t="s">
        <v>144</v>
      </c>
      <c r="C261" s="225" t="s">
        <v>174</v>
      </c>
      <c r="D261" s="201" t="s">
        <v>120</v>
      </c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0</v>
      </c>
      <c r="X261" s="201">
        <v>0</v>
      </c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15">
        <f t="shared" si="75"/>
        <v>0</v>
      </c>
    </row>
    <row r="262" spans="1:58" ht="15" customHeight="1" hidden="1">
      <c r="A262" s="314"/>
      <c r="B262" s="203"/>
      <c r="C262" s="203"/>
      <c r="D262" s="215" t="s">
        <v>121</v>
      </c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>
        <v>0</v>
      </c>
      <c r="X262" s="201">
        <v>0</v>
      </c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2">
        <f t="shared" si="75"/>
        <v>0</v>
      </c>
    </row>
    <row r="263" spans="1:58" ht="15" customHeight="1" hidden="1">
      <c r="A263" s="314"/>
      <c r="B263" s="226" t="s">
        <v>145</v>
      </c>
      <c r="C263" s="225" t="s">
        <v>175</v>
      </c>
      <c r="D263" s="201" t="s">
        <v>120</v>
      </c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>
        <v>0</v>
      </c>
      <c r="X263" s="201">
        <v>0</v>
      </c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15">
        <f t="shared" si="75"/>
        <v>0</v>
      </c>
    </row>
    <row r="264" spans="1:58" ht="15" customHeight="1" hidden="1">
      <c r="A264" s="314"/>
      <c r="B264" s="203"/>
      <c r="C264" s="203"/>
      <c r="D264" s="215" t="s">
        <v>121</v>
      </c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>
        <v>0</v>
      </c>
      <c r="X264" s="201">
        <v>0</v>
      </c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2">
        <f t="shared" si="75"/>
        <v>0</v>
      </c>
    </row>
    <row r="265" spans="1:58" ht="12.75">
      <c r="A265" s="314"/>
      <c r="B265" s="204" t="s">
        <v>146</v>
      </c>
      <c r="C265" s="225" t="s">
        <v>84</v>
      </c>
      <c r="D265" s="201" t="s">
        <v>120</v>
      </c>
      <c r="E265" s="201">
        <v>2</v>
      </c>
      <c r="F265" s="201">
        <v>2</v>
      </c>
      <c r="G265" s="201">
        <v>2</v>
      </c>
      <c r="H265" s="201">
        <v>2</v>
      </c>
      <c r="I265" s="201"/>
      <c r="J265" s="201"/>
      <c r="K265" s="201"/>
      <c r="L265" s="201"/>
      <c r="M265" s="201">
        <v>2</v>
      </c>
      <c r="N265" s="201">
        <v>2</v>
      </c>
      <c r="O265" s="201">
        <v>2</v>
      </c>
      <c r="P265" s="201">
        <v>2</v>
      </c>
      <c r="Q265" s="201">
        <v>2</v>
      </c>
      <c r="R265" s="201"/>
      <c r="S265" s="201"/>
      <c r="T265" s="201"/>
      <c r="U265" s="201"/>
      <c r="V265" s="201"/>
      <c r="W265" s="201">
        <v>0</v>
      </c>
      <c r="X265" s="201">
        <v>0</v>
      </c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15">
        <f t="shared" si="75"/>
        <v>18</v>
      </c>
    </row>
    <row r="266" spans="1:58" ht="15" customHeight="1">
      <c r="A266" s="314"/>
      <c r="B266" s="220"/>
      <c r="C266" s="225"/>
      <c r="D266" s="215" t="s">
        <v>121</v>
      </c>
      <c r="E266" s="201">
        <v>1</v>
      </c>
      <c r="F266" s="201">
        <v>1</v>
      </c>
      <c r="G266" s="201">
        <v>1</v>
      </c>
      <c r="H266" s="201">
        <v>1</v>
      </c>
      <c r="I266" s="201"/>
      <c r="J266" s="201"/>
      <c r="K266" s="201"/>
      <c r="L266" s="201"/>
      <c r="M266" s="201">
        <v>1</v>
      </c>
      <c r="N266" s="201">
        <v>1</v>
      </c>
      <c r="O266" s="201"/>
      <c r="P266" s="201">
        <v>1</v>
      </c>
      <c r="Q266" s="201">
        <v>1</v>
      </c>
      <c r="R266" s="201"/>
      <c r="S266" s="201"/>
      <c r="T266" s="201"/>
      <c r="U266" s="201"/>
      <c r="V266" s="201"/>
      <c r="W266" s="201">
        <v>0</v>
      </c>
      <c r="X266" s="201">
        <v>0</v>
      </c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2">
        <f t="shared" si="75"/>
        <v>8</v>
      </c>
    </row>
    <row r="267" spans="1:58" ht="15" customHeight="1" hidden="1">
      <c r="A267" s="314"/>
      <c r="B267" s="204" t="s">
        <v>147</v>
      </c>
      <c r="C267" s="225" t="s">
        <v>257</v>
      </c>
      <c r="D267" s="201" t="s">
        <v>120</v>
      </c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>
        <f>SUM(E267:Q267)</f>
        <v>0</v>
      </c>
      <c r="S267" s="201"/>
      <c r="T267" s="201"/>
      <c r="U267" s="201"/>
      <c r="V267" s="201"/>
      <c r="W267" s="201">
        <v>0</v>
      </c>
      <c r="X267" s="201">
        <v>0</v>
      </c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>
        <v>0</v>
      </c>
      <c r="AX267" s="201">
        <v>0</v>
      </c>
      <c r="AY267" s="201">
        <v>0</v>
      </c>
      <c r="AZ267" s="201">
        <v>0</v>
      </c>
      <c r="BA267" s="201">
        <v>0</v>
      </c>
      <c r="BB267" s="201">
        <v>0</v>
      </c>
      <c r="BC267" s="201">
        <v>0</v>
      </c>
      <c r="BD267" s="201">
        <v>0</v>
      </c>
      <c r="BE267" s="201">
        <v>0</v>
      </c>
      <c r="BF267" s="215">
        <f t="shared" si="75"/>
        <v>0</v>
      </c>
    </row>
    <row r="268" spans="1:58" ht="15" customHeight="1" hidden="1">
      <c r="A268" s="314"/>
      <c r="B268" s="220"/>
      <c r="C268" s="203"/>
      <c r="D268" s="215" t="s">
        <v>121</v>
      </c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>
        <f>SUM(E268:Q268)</f>
        <v>0</v>
      </c>
      <c r="S268" s="201"/>
      <c r="T268" s="201"/>
      <c r="U268" s="201"/>
      <c r="V268" s="201"/>
      <c r="W268" s="201">
        <v>0</v>
      </c>
      <c r="X268" s="201">
        <v>0</v>
      </c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2">
        <f t="shared" si="75"/>
        <v>0</v>
      </c>
    </row>
    <row r="269" spans="1:58" ht="15" customHeight="1" hidden="1">
      <c r="A269" s="314"/>
      <c r="B269" s="204" t="s">
        <v>258</v>
      </c>
      <c r="C269" s="225" t="s">
        <v>32</v>
      </c>
      <c r="D269" s="201" t="s">
        <v>120</v>
      </c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>
        <f>SUM(E269:Q269)</f>
        <v>0</v>
      </c>
      <c r="S269" s="201"/>
      <c r="T269" s="201"/>
      <c r="U269" s="201"/>
      <c r="V269" s="201"/>
      <c r="W269" s="201">
        <v>0</v>
      </c>
      <c r="X269" s="201">
        <v>0</v>
      </c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15">
        <f t="shared" si="75"/>
        <v>0</v>
      </c>
    </row>
    <row r="270" spans="1:58" ht="15" customHeight="1" hidden="1">
      <c r="A270" s="314"/>
      <c r="B270" s="203"/>
      <c r="C270" s="203"/>
      <c r="D270" s="215" t="s">
        <v>121</v>
      </c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>
        <f>SUM(E270:Q270)</f>
        <v>0</v>
      </c>
      <c r="S270" s="201"/>
      <c r="T270" s="201"/>
      <c r="U270" s="201"/>
      <c r="V270" s="201"/>
      <c r="W270" s="201">
        <v>0</v>
      </c>
      <c r="X270" s="201">
        <v>0</v>
      </c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>
        <v>0</v>
      </c>
      <c r="AX270" s="201">
        <v>0</v>
      </c>
      <c r="AY270" s="201">
        <v>0</v>
      </c>
      <c r="AZ270" s="201">
        <v>0</v>
      </c>
      <c r="BA270" s="201">
        <v>0</v>
      </c>
      <c r="BB270" s="201">
        <v>0</v>
      </c>
      <c r="BC270" s="201">
        <v>0</v>
      </c>
      <c r="BD270" s="201">
        <v>0</v>
      </c>
      <c r="BE270" s="201">
        <v>0</v>
      </c>
      <c r="BF270" s="202">
        <f t="shared" si="75"/>
        <v>0</v>
      </c>
    </row>
    <row r="271" spans="1:58" ht="15" customHeight="1" hidden="1">
      <c r="A271" s="314"/>
      <c r="B271" s="203"/>
      <c r="C271" s="203"/>
      <c r="D271" s="215" t="s">
        <v>121</v>
      </c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>
        <f>SUM(E271:Q271)</f>
        <v>0</v>
      </c>
      <c r="S271" s="201"/>
      <c r="T271" s="201"/>
      <c r="U271" s="201"/>
      <c r="V271" s="201"/>
      <c r="W271" s="201">
        <v>0</v>
      </c>
      <c r="X271" s="201">
        <v>0</v>
      </c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>
        <v>0</v>
      </c>
      <c r="AX271" s="201">
        <v>0</v>
      </c>
      <c r="AY271" s="201">
        <v>0</v>
      </c>
      <c r="AZ271" s="201">
        <v>0</v>
      </c>
      <c r="BA271" s="201">
        <v>0</v>
      </c>
      <c r="BB271" s="201">
        <v>0</v>
      </c>
      <c r="BC271" s="201">
        <v>0</v>
      </c>
      <c r="BD271" s="201">
        <v>0</v>
      </c>
      <c r="BE271" s="201">
        <v>0</v>
      </c>
      <c r="BF271" s="202">
        <f>SUM(E271:BE271)</f>
        <v>0</v>
      </c>
    </row>
    <row r="272" spans="1:58" ht="12.75">
      <c r="A272" s="314"/>
      <c r="B272" s="220" t="s">
        <v>33</v>
      </c>
      <c r="C272" s="220" t="s">
        <v>134</v>
      </c>
      <c r="D272" s="201" t="s">
        <v>120</v>
      </c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0</v>
      </c>
      <c r="X272" s="201">
        <v>0</v>
      </c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2"/>
    </row>
    <row r="273" spans="1:58" ht="20.25" customHeight="1">
      <c r="A273" s="314"/>
      <c r="B273" s="220"/>
      <c r="C273" s="224" t="s">
        <v>132</v>
      </c>
      <c r="D273" s="201" t="s">
        <v>121</v>
      </c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>
        <v>0</v>
      </c>
      <c r="X273" s="201">
        <v>0</v>
      </c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2"/>
    </row>
    <row r="274" spans="1:58" ht="15.75" customHeight="1">
      <c r="A274" s="314"/>
      <c r="B274" s="220" t="s">
        <v>135</v>
      </c>
      <c r="C274" s="220" t="s">
        <v>136</v>
      </c>
      <c r="D274" s="201" t="s">
        <v>120</v>
      </c>
      <c r="E274" s="201">
        <f>E276+E284+E292+E296</f>
        <v>29</v>
      </c>
      <c r="F274" s="201">
        <f aca="true" t="shared" si="76" ref="F274:BE274">F276+F284+F292+F296</f>
        <v>29</v>
      </c>
      <c r="G274" s="201">
        <f t="shared" si="76"/>
        <v>29</v>
      </c>
      <c r="H274" s="201">
        <f t="shared" si="76"/>
        <v>30</v>
      </c>
      <c r="I274" s="201">
        <f t="shared" si="76"/>
        <v>36</v>
      </c>
      <c r="J274" s="201">
        <f t="shared" si="76"/>
        <v>36</v>
      </c>
      <c r="K274" s="201">
        <f t="shared" si="76"/>
        <v>36</v>
      </c>
      <c r="L274" s="201">
        <f t="shared" si="76"/>
        <v>36</v>
      </c>
      <c r="M274" s="201">
        <f t="shared" si="76"/>
        <v>27</v>
      </c>
      <c r="N274" s="201">
        <f t="shared" si="76"/>
        <v>27</v>
      </c>
      <c r="O274" s="201">
        <f t="shared" si="76"/>
        <v>27</v>
      </c>
      <c r="P274" s="201">
        <f t="shared" si="76"/>
        <v>27</v>
      </c>
      <c r="Q274" s="201">
        <f t="shared" si="76"/>
        <v>27</v>
      </c>
      <c r="R274" s="201">
        <f t="shared" si="76"/>
        <v>0</v>
      </c>
      <c r="S274" s="201">
        <f t="shared" si="76"/>
        <v>36</v>
      </c>
      <c r="T274" s="201">
        <f t="shared" si="76"/>
        <v>0</v>
      </c>
      <c r="U274" s="201">
        <f t="shared" si="76"/>
        <v>0</v>
      </c>
      <c r="V274" s="201">
        <f t="shared" si="76"/>
        <v>0</v>
      </c>
      <c r="W274" s="201">
        <v>0</v>
      </c>
      <c r="X274" s="201">
        <v>0</v>
      </c>
      <c r="Y274" s="201">
        <f t="shared" si="76"/>
        <v>0</v>
      </c>
      <c r="Z274" s="201">
        <f t="shared" si="76"/>
        <v>0</v>
      </c>
      <c r="AA274" s="201">
        <f t="shared" si="76"/>
        <v>0</v>
      </c>
      <c r="AB274" s="201">
        <f t="shared" si="76"/>
        <v>0</v>
      </c>
      <c r="AC274" s="201">
        <f t="shared" si="76"/>
        <v>0</v>
      </c>
      <c r="AD274" s="201">
        <f t="shared" si="76"/>
        <v>0</v>
      </c>
      <c r="AE274" s="201">
        <f t="shared" si="76"/>
        <v>0</v>
      </c>
      <c r="AF274" s="201">
        <f t="shared" si="76"/>
        <v>0</v>
      </c>
      <c r="AG274" s="201">
        <f t="shared" si="76"/>
        <v>0</v>
      </c>
      <c r="AH274" s="201">
        <f t="shared" si="76"/>
        <v>0</v>
      </c>
      <c r="AI274" s="201">
        <f t="shared" si="76"/>
        <v>0</v>
      </c>
      <c r="AJ274" s="201">
        <f t="shared" si="76"/>
        <v>0</v>
      </c>
      <c r="AK274" s="201">
        <f t="shared" si="76"/>
        <v>0</v>
      </c>
      <c r="AL274" s="201">
        <f t="shared" si="76"/>
        <v>0</v>
      </c>
      <c r="AM274" s="201">
        <f t="shared" si="76"/>
        <v>0</v>
      </c>
      <c r="AN274" s="201">
        <f t="shared" si="76"/>
        <v>0</v>
      </c>
      <c r="AO274" s="201">
        <f t="shared" si="76"/>
        <v>0</v>
      </c>
      <c r="AP274" s="201">
        <f t="shared" si="76"/>
        <v>0</v>
      </c>
      <c r="AQ274" s="201">
        <f t="shared" si="76"/>
        <v>0</v>
      </c>
      <c r="AR274" s="201">
        <f t="shared" si="76"/>
        <v>0</v>
      </c>
      <c r="AS274" s="201">
        <f t="shared" si="76"/>
        <v>0</v>
      </c>
      <c r="AT274" s="201">
        <f t="shared" si="76"/>
        <v>0</v>
      </c>
      <c r="AU274" s="201">
        <f t="shared" si="76"/>
        <v>0</v>
      </c>
      <c r="AV274" s="201">
        <f t="shared" si="76"/>
        <v>0</v>
      </c>
      <c r="AW274" s="201">
        <f t="shared" si="76"/>
        <v>0</v>
      </c>
      <c r="AX274" s="201">
        <f t="shared" si="76"/>
        <v>0</v>
      </c>
      <c r="AY274" s="201">
        <f t="shared" si="76"/>
        <v>0</v>
      </c>
      <c r="AZ274" s="201">
        <f t="shared" si="76"/>
        <v>0</v>
      </c>
      <c r="BA274" s="201">
        <f t="shared" si="76"/>
        <v>0</v>
      </c>
      <c r="BB274" s="201">
        <f t="shared" si="76"/>
        <v>0</v>
      </c>
      <c r="BC274" s="201">
        <f t="shared" si="76"/>
        <v>0</v>
      </c>
      <c r="BD274" s="201">
        <f t="shared" si="76"/>
        <v>0</v>
      </c>
      <c r="BE274" s="201">
        <f t="shared" si="76"/>
        <v>0</v>
      </c>
      <c r="BF274" s="201">
        <f>BF276+BF284+BF292+BF296</f>
        <v>396</v>
      </c>
    </row>
    <row r="275" spans="1:58" ht="15.75" customHeight="1">
      <c r="A275" s="314"/>
      <c r="B275" s="220"/>
      <c r="C275" s="220"/>
      <c r="D275" s="201" t="s">
        <v>121</v>
      </c>
      <c r="E275" s="201">
        <f aca="true" t="shared" si="77" ref="E275:BF275">E277</f>
        <v>13</v>
      </c>
      <c r="F275" s="201">
        <f t="shared" si="77"/>
        <v>13</v>
      </c>
      <c r="G275" s="201">
        <f t="shared" si="77"/>
        <v>13</v>
      </c>
      <c r="H275" s="201">
        <f t="shared" si="77"/>
        <v>13</v>
      </c>
      <c r="I275" s="201">
        <f t="shared" si="77"/>
        <v>0</v>
      </c>
      <c r="J275" s="201">
        <f t="shared" si="77"/>
        <v>0</v>
      </c>
      <c r="K275" s="201">
        <f t="shared" si="77"/>
        <v>0</v>
      </c>
      <c r="L275" s="201">
        <f t="shared" si="77"/>
        <v>0</v>
      </c>
      <c r="M275" s="201">
        <f t="shared" si="77"/>
        <v>0</v>
      </c>
      <c r="N275" s="201">
        <f t="shared" si="77"/>
        <v>0</v>
      </c>
      <c r="O275" s="201">
        <f t="shared" si="77"/>
        <v>0</v>
      </c>
      <c r="P275" s="201">
        <f t="shared" si="77"/>
        <v>0</v>
      </c>
      <c r="Q275" s="201">
        <f t="shared" si="77"/>
        <v>0</v>
      </c>
      <c r="R275" s="201">
        <f t="shared" si="77"/>
        <v>0</v>
      </c>
      <c r="S275" s="201">
        <f t="shared" si="77"/>
        <v>0</v>
      </c>
      <c r="T275" s="201">
        <f t="shared" si="77"/>
        <v>0</v>
      </c>
      <c r="U275" s="201">
        <f t="shared" si="77"/>
        <v>0</v>
      </c>
      <c r="V275" s="201">
        <f t="shared" si="77"/>
        <v>0</v>
      </c>
      <c r="W275" s="201">
        <v>0</v>
      </c>
      <c r="X275" s="201">
        <v>0</v>
      </c>
      <c r="Y275" s="201">
        <f t="shared" si="77"/>
        <v>0</v>
      </c>
      <c r="Z275" s="201">
        <f t="shared" si="77"/>
        <v>0</v>
      </c>
      <c r="AA275" s="201">
        <f t="shared" si="77"/>
        <v>0</v>
      </c>
      <c r="AB275" s="201">
        <f t="shared" si="77"/>
        <v>0</v>
      </c>
      <c r="AC275" s="201">
        <f t="shared" si="77"/>
        <v>0</v>
      </c>
      <c r="AD275" s="201">
        <f t="shared" si="77"/>
        <v>0</v>
      </c>
      <c r="AE275" s="201">
        <f t="shared" si="77"/>
        <v>0</v>
      </c>
      <c r="AF275" s="201">
        <f t="shared" si="77"/>
        <v>0</v>
      </c>
      <c r="AG275" s="201">
        <f t="shared" si="77"/>
        <v>0</v>
      </c>
      <c r="AH275" s="201">
        <f t="shared" si="77"/>
        <v>0</v>
      </c>
      <c r="AI275" s="201">
        <f t="shared" si="77"/>
        <v>0</v>
      </c>
      <c r="AJ275" s="201">
        <f t="shared" si="77"/>
        <v>0</v>
      </c>
      <c r="AK275" s="201">
        <f t="shared" si="77"/>
        <v>0</v>
      </c>
      <c r="AL275" s="201">
        <f t="shared" si="77"/>
        <v>0</v>
      </c>
      <c r="AM275" s="201">
        <f t="shared" si="77"/>
        <v>0</v>
      </c>
      <c r="AN275" s="201">
        <f t="shared" si="77"/>
        <v>0</v>
      </c>
      <c r="AO275" s="201">
        <f t="shared" si="77"/>
        <v>0</v>
      </c>
      <c r="AP275" s="201">
        <f t="shared" si="77"/>
        <v>0</v>
      </c>
      <c r="AQ275" s="201">
        <f t="shared" si="77"/>
        <v>0</v>
      </c>
      <c r="AR275" s="201">
        <f t="shared" si="77"/>
        <v>0</v>
      </c>
      <c r="AS275" s="201">
        <f t="shared" si="77"/>
        <v>0</v>
      </c>
      <c r="AT275" s="201">
        <f t="shared" si="77"/>
        <v>0</v>
      </c>
      <c r="AU275" s="201">
        <f t="shared" si="77"/>
        <v>0</v>
      </c>
      <c r="AV275" s="201">
        <f t="shared" si="77"/>
        <v>0</v>
      </c>
      <c r="AW275" s="201">
        <f t="shared" si="77"/>
        <v>0</v>
      </c>
      <c r="AX275" s="201">
        <f t="shared" si="77"/>
        <v>0</v>
      </c>
      <c r="AY275" s="201">
        <f t="shared" si="77"/>
        <v>0</v>
      </c>
      <c r="AZ275" s="201">
        <f t="shared" si="77"/>
        <v>0</v>
      </c>
      <c r="BA275" s="201">
        <f t="shared" si="77"/>
        <v>0</v>
      </c>
      <c r="BB275" s="201">
        <f t="shared" si="77"/>
        <v>0</v>
      </c>
      <c r="BC275" s="201">
        <f t="shared" si="77"/>
        <v>0</v>
      </c>
      <c r="BD275" s="201">
        <f t="shared" si="77"/>
        <v>0</v>
      </c>
      <c r="BE275" s="201">
        <f t="shared" si="77"/>
        <v>0</v>
      </c>
      <c r="BF275" s="201">
        <f t="shared" si="77"/>
        <v>52</v>
      </c>
    </row>
    <row r="276" spans="1:58" ht="30" customHeight="1">
      <c r="A276" s="314"/>
      <c r="B276" s="220" t="s">
        <v>148</v>
      </c>
      <c r="C276" s="226" t="s">
        <v>268</v>
      </c>
      <c r="D276" s="201" t="s">
        <v>120</v>
      </c>
      <c r="E276" s="201">
        <f aca="true" t="shared" si="78" ref="E276:BE276">E278+E280</f>
        <v>29</v>
      </c>
      <c r="F276" s="201">
        <f t="shared" si="78"/>
        <v>29</v>
      </c>
      <c r="G276" s="201">
        <f t="shared" si="78"/>
        <v>29</v>
      </c>
      <c r="H276" s="201">
        <f t="shared" si="78"/>
        <v>30</v>
      </c>
      <c r="I276" s="201">
        <f t="shared" si="78"/>
        <v>36</v>
      </c>
      <c r="J276" s="201">
        <f t="shared" si="78"/>
        <v>36</v>
      </c>
      <c r="K276" s="201">
        <v>36</v>
      </c>
      <c r="L276" s="201">
        <v>36</v>
      </c>
      <c r="M276" s="201">
        <f t="shared" si="78"/>
        <v>0</v>
      </c>
      <c r="N276" s="201">
        <f t="shared" si="78"/>
        <v>0</v>
      </c>
      <c r="O276" s="201">
        <f t="shared" si="78"/>
        <v>0</v>
      </c>
      <c r="P276" s="201">
        <f t="shared" si="78"/>
        <v>0</v>
      </c>
      <c r="Q276" s="201">
        <f t="shared" si="78"/>
        <v>0</v>
      </c>
      <c r="R276" s="201">
        <f t="shared" si="78"/>
        <v>0</v>
      </c>
      <c r="S276" s="201">
        <f t="shared" si="78"/>
        <v>0</v>
      </c>
      <c r="T276" s="201">
        <f t="shared" si="78"/>
        <v>0</v>
      </c>
      <c r="U276" s="201">
        <f t="shared" si="78"/>
        <v>0</v>
      </c>
      <c r="V276" s="201">
        <f t="shared" si="78"/>
        <v>0</v>
      </c>
      <c r="W276" s="201">
        <v>0</v>
      </c>
      <c r="X276" s="201">
        <v>0</v>
      </c>
      <c r="Y276" s="201">
        <f t="shared" si="78"/>
        <v>0</v>
      </c>
      <c r="Z276" s="201">
        <f t="shared" si="78"/>
        <v>0</v>
      </c>
      <c r="AA276" s="201">
        <f t="shared" si="78"/>
        <v>0</v>
      </c>
      <c r="AB276" s="201">
        <f t="shared" si="78"/>
        <v>0</v>
      </c>
      <c r="AC276" s="201">
        <f t="shared" si="78"/>
        <v>0</v>
      </c>
      <c r="AD276" s="201">
        <f t="shared" si="78"/>
        <v>0</v>
      </c>
      <c r="AE276" s="201">
        <f t="shared" si="78"/>
        <v>0</v>
      </c>
      <c r="AF276" s="201">
        <f t="shared" si="78"/>
        <v>0</v>
      </c>
      <c r="AG276" s="201">
        <f t="shared" si="78"/>
        <v>0</v>
      </c>
      <c r="AH276" s="201">
        <f t="shared" si="78"/>
        <v>0</v>
      </c>
      <c r="AI276" s="201">
        <f t="shared" si="78"/>
        <v>0</v>
      </c>
      <c r="AJ276" s="201">
        <f t="shared" si="78"/>
        <v>0</v>
      </c>
      <c r="AK276" s="201">
        <f t="shared" si="78"/>
        <v>0</v>
      </c>
      <c r="AL276" s="201">
        <f t="shared" si="78"/>
        <v>0</v>
      </c>
      <c r="AM276" s="201">
        <f t="shared" si="78"/>
        <v>0</v>
      </c>
      <c r="AN276" s="201">
        <f t="shared" si="78"/>
        <v>0</v>
      </c>
      <c r="AO276" s="201">
        <f t="shared" si="78"/>
        <v>0</v>
      </c>
      <c r="AP276" s="201">
        <f t="shared" si="78"/>
        <v>0</v>
      </c>
      <c r="AQ276" s="201">
        <f t="shared" si="78"/>
        <v>0</v>
      </c>
      <c r="AR276" s="201">
        <f t="shared" si="78"/>
        <v>0</v>
      </c>
      <c r="AS276" s="201">
        <f t="shared" si="78"/>
        <v>0</v>
      </c>
      <c r="AT276" s="201">
        <f t="shared" si="78"/>
        <v>0</v>
      </c>
      <c r="AU276" s="201">
        <f t="shared" si="78"/>
        <v>0</v>
      </c>
      <c r="AV276" s="201">
        <f t="shared" si="78"/>
        <v>0</v>
      </c>
      <c r="AW276" s="201">
        <f t="shared" si="78"/>
        <v>0</v>
      </c>
      <c r="AX276" s="201">
        <f t="shared" si="78"/>
        <v>0</v>
      </c>
      <c r="AY276" s="201">
        <f t="shared" si="78"/>
        <v>0</v>
      </c>
      <c r="AZ276" s="201">
        <f t="shared" si="78"/>
        <v>0</v>
      </c>
      <c r="BA276" s="201">
        <f t="shared" si="78"/>
        <v>0</v>
      </c>
      <c r="BB276" s="201">
        <f t="shared" si="78"/>
        <v>0</v>
      </c>
      <c r="BC276" s="201">
        <f t="shared" si="78"/>
        <v>0</v>
      </c>
      <c r="BD276" s="201">
        <f t="shared" si="78"/>
        <v>0</v>
      </c>
      <c r="BE276" s="201">
        <f t="shared" si="78"/>
        <v>0</v>
      </c>
      <c r="BF276" s="201">
        <f>BF278+BF280</f>
        <v>189</v>
      </c>
    </row>
    <row r="277" spans="1:58" ht="23.25" customHeight="1">
      <c r="A277" s="314"/>
      <c r="B277" s="220"/>
      <c r="C277" s="226"/>
      <c r="D277" s="201" t="s">
        <v>121</v>
      </c>
      <c r="E277" s="201">
        <f>E279</f>
        <v>13</v>
      </c>
      <c r="F277" s="201">
        <f aca="true" t="shared" si="79" ref="F277:BF277">F279</f>
        <v>13</v>
      </c>
      <c r="G277" s="201">
        <f t="shared" si="79"/>
        <v>13</v>
      </c>
      <c r="H277" s="201">
        <f t="shared" si="79"/>
        <v>13</v>
      </c>
      <c r="I277" s="201">
        <f t="shared" si="79"/>
        <v>0</v>
      </c>
      <c r="J277" s="201">
        <f t="shared" si="79"/>
        <v>0</v>
      </c>
      <c r="K277" s="201">
        <f t="shared" si="79"/>
        <v>0</v>
      </c>
      <c r="L277" s="201">
        <f t="shared" si="79"/>
        <v>0</v>
      </c>
      <c r="M277" s="201">
        <f t="shared" si="79"/>
        <v>0</v>
      </c>
      <c r="N277" s="201">
        <f t="shared" si="79"/>
        <v>0</v>
      </c>
      <c r="O277" s="201">
        <f t="shared" si="79"/>
        <v>0</v>
      </c>
      <c r="P277" s="201">
        <f t="shared" si="79"/>
        <v>0</v>
      </c>
      <c r="Q277" s="201">
        <f t="shared" si="79"/>
        <v>0</v>
      </c>
      <c r="R277" s="201">
        <f t="shared" si="79"/>
        <v>0</v>
      </c>
      <c r="S277" s="201">
        <f t="shared" si="79"/>
        <v>0</v>
      </c>
      <c r="T277" s="201">
        <f t="shared" si="79"/>
        <v>0</v>
      </c>
      <c r="U277" s="201">
        <f t="shared" si="79"/>
        <v>0</v>
      </c>
      <c r="V277" s="201">
        <f t="shared" si="79"/>
        <v>0</v>
      </c>
      <c r="W277" s="201">
        <v>0</v>
      </c>
      <c r="X277" s="201">
        <v>0</v>
      </c>
      <c r="Y277" s="201">
        <f t="shared" si="79"/>
        <v>0</v>
      </c>
      <c r="Z277" s="201">
        <f t="shared" si="79"/>
        <v>0</v>
      </c>
      <c r="AA277" s="201">
        <f t="shared" si="79"/>
        <v>0</v>
      </c>
      <c r="AB277" s="201">
        <f t="shared" si="79"/>
        <v>0</v>
      </c>
      <c r="AC277" s="201">
        <f t="shared" si="79"/>
        <v>0</v>
      </c>
      <c r="AD277" s="201">
        <f t="shared" si="79"/>
        <v>0</v>
      </c>
      <c r="AE277" s="201">
        <f t="shared" si="79"/>
        <v>0</v>
      </c>
      <c r="AF277" s="201">
        <f t="shared" si="79"/>
        <v>0</v>
      </c>
      <c r="AG277" s="201">
        <f t="shared" si="79"/>
        <v>0</v>
      </c>
      <c r="AH277" s="201">
        <f t="shared" si="79"/>
        <v>0</v>
      </c>
      <c r="AI277" s="201">
        <f t="shared" si="79"/>
        <v>0</v>
      </c>
      <c r="AJ277" s="201">
        <f t="shared" si="79"/>
        <v>0</v>
      </c>
      <c r="AK277" s="201">
        <f t="shared" si="79"/>
        <v>0</v>
      </c>
      <c r="AL277" s="201">
        <f t="shared" si="79"/>
        <v>0</v>
      </c>
      <c r="AM277" s="201">
        <f t="shared" si="79"/>
        <v>0</v>
      </c>
      <c r="AN277" s="201">
        <f t="shared" si="79"/>
        <v>0</v>
      </c>
      <c r="AO277" s="201">
        <f t="shared" si="79"/>
        <v>0</v>
      </c>
      <c r="AP277" s="201">
        <f t="shared" si="79"/>
        <v>0</v>
      </c>
      <c r="AQ277" s="201">
        <f t="shared" si="79"/>
        <v>0</v>
      </c>
      <c r="AR277" s="201">
        <f t="shared" si="79"/>
        <v>0</v>
      </c>
      <c r="AS277" s="201">
        <f t="shared" si="79"/>
        <v>0</v>
      </c>
      <c r="AT277" s="201">
        <f t="shared" si="79"/>
        <v>0</v>
      </c>
      <c r="AU277" s="201">
        <f t="shared" si="79"/>
        <v>0</v>
      </c>
      <c r="AV277" s="201">
        <f t="shared" si="79"/>
        <v>0</v>
      </c>
      <c r="AW277" s="201">
        <f t="shared" si="79"/>
        <v>0</v>
      </c>
      <c r="AX277" s="201">
        <f t="shared" si="79"/>
        <v>0</v>
      </c>
      <c r="AY277" s="201">
        <f t="shared" si="79"/>
        <v>0</v>
      </c>
      <c r="AZ277" s="201">
        <f t="shared" si="79"/>
        <v>0</v>
      </c>
      <c r="BA277" s="201">
        <f t="shared" si="79"/>
        <v>0</v>
      </c>
      <c r="BB277" s="201">
        <f t="shared" si="79"/>
        <v>0</v>
      </c>
      <c r="BC277" s="201">
        <f t="shared" si="79"/>
        <v>0</v>
      </c>
      <c r="BD277" s="201">
        <f t="shared" si="79"/>
        <v>0</v>
      </c>
      <c r="BE277" s="201">
        <f t="shared" si="79"/>
        <v>0</v>
      </c>
      <c r="BF277" s="201">
        <f t="shared" si="79"/>
        <v>52</v>
      </c>
    </row>
    <row r="278" spans="1:58" ht="36" customHeight="1">
      <c r="A278" s="314"/>
      <c r="B278" s="235" t="s">
        <v>36</v>
      </c>
      <c r="C278" s="226" t="s">
        <v>269</v>
      </c>
      <c r="D278" s="201" t="s">
        <v>120</v>
      </c>
      <c r="E278" s="201">
        <v>29</v>
      </c>
      <c r="F278" s="201">
        <v>29</v>
      </c>
      <c r="G278" s="201">
        <v>29</v>
      </c>
      <c r="H278" s="201">
        <v>30</v>
      </c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>
        <v>0</v>
      </c>
      <c r="X278" s="201">
        <v>0</v>
      </c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2">
        <f>SUM(E278:BE278)</f>
        <v>117</v>
      </c>
    </row>
    <row r="279" spans="1:58" ht="24.75" customHeight="1">
      <c r="A279" s="314"/>
      <c r="B279" s="235"/>
      <c r="C279" s="226"/>
      <c r="D279" s="201" t="s">
        <v>121</v>
      </c>
      <c r="E279" s="201">
        <v>13</v>
      </c>
      <c r="F279" s="201">
        <v>13</v>
      </c>
      <c r="G279" s="201">
        <v>13</v>
      </c>
      <c r="H279" s="201">
        <v>13</v>
      </c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>
        <v>0</v>
      </c>
      <c r="X279" s="201">
        <v>0</v>
      </c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15">
        <f>SUM(E279:BE279)</f>
        <v>52</v>
      </c>
    </row>
    <row r="280" spans="1:58" ht="24" customHeight="1">
      <c r="A280" s="314"/>
      <c r="B280" s="235" t="s">
        <v>233</v>
      </c>
      <c r="C280" s="226" t="s">
        <v>53</v>
      </c>
      <c r="D280" s="201" t="s">
        <v>120</v>
      </c>
      <c r="E280" s="201"/>
      <c r="F280" s="201"/>
      <c r="G280" s="201"/>
      <c r="H280" s="201"/>
      <c r="I280" s="201">
        <v>36</v>
      </c>
      <c r="J280" s="201">
        <v>36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>
        <v>0</v>
      </c>
      <c r="X280" s="201">
        <v>0</v>
      </c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2">
        <f>SUM(E280:BE280)</f>
        <v>72</v>
      </c>
    </row>
    <row r="281" spans="1:58" ht="24" customHeight="1">
      <c r="A281" s="314"/>
      <c r="B281" s="235"/>
      <c r="C281" s="226"/>
      <c r="D281" s="201" t="s">
        <v>121</v>
      </c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2"/>
    </row>
    <row r="282" spans="1:58" ht="27" customHeight="1">
      <c r="A282" s="314"/>
      <c r="B282" s="235" t="s">
        <v>270</v>
      </c>
      <c r="C282" s="226" t="s">
        <v>271</v>
      </c>
      <c r="D282" s="201" t="s">
        <v>120</v>
      </c>
      <c r="E282" s="201"/>
      <c r="F282" s="201"/>
      <c r="G282" s="201"/>
      <c r="H282" s="201"/>
      <c r="I282" s="201"/>
      <c r="J282" s="201"/>
      <c r="K282" s="201">
        <v>36</v>
      </c>
      <c r="L282" s="201">
        <v>36</v>
      </c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>
        <v>0</v>
      </c>
      <c r="X282" s="201">
        <v>0</v>
      </c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15">
        <f>SUM(E282:BE282)</f>
        <v>72</v>
      </c>
    </row>
    <row r="283" spans="1:58" ht="27" customHeight="1">
      <c r="A283" s="314"/>
      <c r="B283" s="235"/>
      <c r="C283" s="226"/>
      <c r="D283" s="201" t="s">
        <v>121</v>
      </c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15"/>
    </row>
    <row r="284" spans="1:58" ht="49.5" customHeight="1">
      <c r="A284" s="314"/>
      <c r="B284" s="220" t="s">
        <v>149</v>
      </c>
      <c r="C284" s="226" t="str">
        <f>'[2]УП'!$B$48</f>
        <v>Выполнение сварки и резки средней сложности деталей</v>
      </c>
      <c r="D284" s="201" t="s">
        <v>120</v>
      </c>
      <c r="E284" s="201">
        <f>E286+E288+E290</f>
        <v>0</v>
      </c>
      <c r="F284" s="201">
        <f aca="true" t="shared" si="80" ref="F284:BF284">F286+F288+F290</f>
        <v>0</v>
      </c>
      <c r="G284" s="201">
        <f t="shared" si="80"/>
        <v>0</v>
      </c>
      <c r="H284" s="201">
        <f t="shared" si="80"/>
        <v>0</v>
      </c>
      <c r="I284" s="201">
        <f t="shared" si="80"/>
        <v>0</v>
      </c>
      <c r="J284" s="201">
        <f t="shared" si="80"/>
        <v>0</v>
      </c>
      <c r="K284" s="201">
        <f t="shared" si="80"/>
        <v>0</v>
      </c>
      <c r="L284" s="201">
        <f t="shared" si="80"/>
        <v>0</v>
      </c>
      <c r="M284" s="201">
        <f t="shared" si="80"/>
        <v>27</v>
      </c>
      <c r="N284" s="201">
        <f t="shared" si="80"/>
        <v>27</v>
      </c>
      <c r="O284" s="201">
        <f t="shared" si="80"/>
        <v>27</v>
      </c>
      <c r="P284" s="201">
        <f t="shared" si="80"/>
        <v>27</v>
      </c>
      <c r="Q284" s="201">
        <f t="shared" si="80"/>
        <v>27</v>
      </c>
      <c r="R284" s="201">
        <f t="shared" si="80"/>
        <v>0</v>
      </c>
      <c r="S284" s="201">
        <f t="shared" si="80"/>
        <v>0</v>
      </c>
      <c r="T284" s="201">
        <f t="shared" si="80"/>
        <v>0</v>
      </c>
      <c r="U284" s="201">
        <f t="shared" si="80"/>
        <v>0</v>
      </c>
      <c r="V284" s="201">
        <f t="shared" si="80"/>
        <v>0</v>
      </c>
      <c r="W284" s="201">
        <v>0</v>
      </c>
      <c r="X284" s="201">
        <v>0</v>
      </c>
      <c r="Y284" s="201">
        <f t="shared" si="80"/>
        <v>0</v>
      </c>
      <c r="Z284" s="201">
        <f t="shared" si="80"/>
        <v>0</v>
      </c>
      <c r="AA284" s="201">
        <f t="shared" si="80"/>
        <v>0</v>
      </c>
      <c r="AB284" s="201">
        <f t="shared" si="80"/>
        <v>0</v>
      </c>
      <c r="AC284" s="201">
        <f t="shared" si="80"/>
        <v>0</v>
      </c>
      <c r="AD284" s="201">
        <f t="shared" si="80"/>
        <v>0</v>
      </c>
      <c r="AE284" s="201">
        <f t="shared" si="80"/>
        <v>0</v>
      </c>
      <c r="AF284" s="201">
        <f t="shared" si="80"/>
        <v>0</v>
      </c>
      <c r="AG284" s="201">
        <f t="shared" si="80"/>
        <v>0</v>
      </c>
      <c r="AH284" s="201">
        <f t="shared" si="80"/>
        <v>0</v>
      </c>
      <c r="AI284" s="201">
        <f t="shared" si="80"/>
        <v>0</v>
      </c>
      <c r="AJ284" s="201">
        <f t="shared" si="80"/>
        <v>0</v>
      </c>
      <c r="AK284" s="201">
        <f t="shared" si="80"/>
        <v>0</v>
      </c>
      <c r="AL284" s="201">
        <f t="shared" si="80"/>
        <v>0</v>
      </c>
      <c r="AM284" s="201">
        <f t="shared" si="80"/>
        <v>0</v>
      </c>
      <c r="AN284" s="201">
        <f t="shared" si="80"/>
        <v>0</v>
      </c>
      <c r="AO284" s="201">
        <f t="shared" si="80"/>
        <v>0</v>
      </c>
      <c r="AP284" s="201">
        <f t="shared" si="80"/>
        <v>0</v>
      </c>
      <c r="AQ284" s="201">
        <f t="shared" si="80"/>
        <v>0</v>
      </c>
      <c r="AR284" s="201">
        <f t="shared" si="80"/>
        <v>0</v>
      </c>
      <c r="AS284" s="201">
        <f t="shared" si="80"/>
        <v>0</v>
      </c>
      <c r="AT284" s="201">
        <f t="shared" si="80"/>
        <v>0</v>
      </c>
      <c r="AU284" s="201">
        <f t="shared" si="80"/>
        <v>0</v>
      </c>
      <c r="AV284" s="201">
        <f t="shared" si="80"/>
        <v>0</v>
      </c>
      <c r="AW284" s="201">
        <f t="shared" si="80"/>
        <v>0</v>
      </c>
      <c r="AX284" s="201">
        <f t="shared" si="80"/>
        <v>0</v>
      </c>
      <c r="AY284" s="201">
        <f t="shared" si="80"/>
        <v>0</v>
      </c>
      <c r="AZ284" s="201">
        <f t="shared" si="80"/>
        <v>0</v>
      </c>
      <c r="BA284" s="201">
        <f t="shared" si="80"/>
        <v>0</v>
      </c>
      <c r="BB284" s="201">
        <f t="shared" si="80"/>
        <v>0</v>
      </c>
      <c r="BC284" s="201">
        <f t="shared" si="80"/>
        <v>0</v>
      </c>
      <c r="BD284" s="201">
        <f t="shared" si="80"/>
        <v>0</v>
      </c>
      <c r="BE284" s="201">
        <f t="shared" si="80"/>
        <v>0</v>
      </c>
      <c r="BF284" s="201">
        <f t="shared" si="80"/>
        <v>135</v>
      </c>
    </row>
    <row r="285" spans="1:58" ht="15.75" customHeight="1">
      <c r="A285" s="314"/>
      <c r="B285" s="220"/>
      <c r="C285" s="226"/>
      <c r="D285" s="201" t="s">
        <v>121</v>
      </c>
      <c r="E285" s="201">
        <f>E287</f>
        <v>0</v>
      </c>
      <c r="F285" s="201">
        <f aca="true" t="shared" si="81" ref="F285:BF285">F287</f>
        <v>0</v>
      </c>
      <c r="G285" s="201">
        <f t="shared" si="81"/>
        <v>0</v>
      </c>
      <c r="H285" s="201">
        <f t="shared" si="81"/>
        <v>0</v>
      </c>
      <c r="I285" s="201">
        <f t="shared" si="81"/>
        <v>0</v>
      </c>
      <c r="J285" s="201">
        <f t="shared" si="81"/>
        <v>0</v>
      </c>
      <c r="K285" s="201">
        <f t="shared" si="81"/>
        <v>0</v>
      </c>
      <c r="L285" s="201">
        <f t="shared" si="81"/>
        <v>0</v>
      </c>
      <c r="M285" s="201">
        <f t="shared" si="81"/>
        <v>14</v>
      </c>
      <c r="N285" s="201">
        <f t="shared" si="81"/>
        <v>14</v>
      </c>
      <c r="O285" s="201">
        <f t="shared" si="81"/>
        <v>14</v>
      </c>
      <c r="P285" s="201">
        <f t="shared" si="81"/>
        <v>13</v>
      </c>
      <c r="Q285" s="201">
        <f t="shared" si="81"/>
        <v>13</v>
      </c>
      <c r="R285" s="201">
        <f t="shared" si="81"/>
        <v>0</v>
      </c>
      <c r="S285" s="201">
        <f t="shared" si="81"/>
        <v>0</v>
      </c>
      <c r="T285" s="201">
        <f t="shared" si="81"/>
        <v>0</v>
      </c>
      <c r="U285" s="201">
        <f t="shared" si="81"/>
        <v>0</v>
      </c>
      <c r="V285" s="201">
        <f t="shared" si="81"/>
        <v>0</v>
      </c>
      <c r="W285" s="201">
        <v>0</v>
      </c>
      <c r="X285" s="201">
        <v>0</v>
      </c>
      <c r="Y285" s="201">
        <f t="shared" si="81"/>
        <v>0</v>
      </c>
      <c r="Z285" s="201">
        <f t="shared" si="81"/>
        <v>0</v>
      </c>
      <c r="AA285" s="201">
        <f t="shared" si="81"/>
        <v>0</v>
      </c>
      <c r="AB285" s="201">
        <f t="shared" si="81"/>
        <v>0</v>
      </c>
      <c r="AC285" s="201">
        <f t="shared" si="81"/>
        <v>0</v>
      </c>
      <c r="AD285" s="201">
        <f t="shared" si="81"/>
        <v>0</v>
      </c>
      <c r="AE285" s="201">
        <f t="shared" si="81"/>
        <v>0</v>
      </c>
      <c r="AF285" s="201">
        <f t="shared" si="81"/>
        <v>0</v>
      </c>
      <c r="AG285" s="201">
        <f t="shared" si="81"/>
        <v>0</v>
      </c>
      <c r="AH285" s="201">
        <f t="shared" si="81"/>
        <v>0</v>
      </c>
      <c r="AI285" s="201">
        <f t="shared" si="81"/>
        <v>0</v>
      </c>
      <c r="AJ285" s="201">
        <f t="shared" si="81"/>
        <v>0</v>
      </c>
      <c r="AK285" s="201">
        <f t="shared" si="81"/>
        <v>0</v>
      </c>
      <c r="AL285" s="201">
        <f t="shared" si="81"/>
        <v>0</v>
      </c>
      <c r="AM285" s="201">
        <f t="shared" si="81"/>
        <v>0</v>
      </c>
      <c r="AN285" s="201">
        <f t="shared" si="81"/>
        <v>0</v>
      </c>
      <c r="AO285" s="201">
        <f t="shared" si="81"/>
        <v>0</v>
      </c>
      <c r="AP285" s="201">
        <f t="shared" si="81"/>
        <v>0</v>
      </c>
      <c r="AQ285" s="201">
        <f t="shared" si="81"/>
        <v>0</v>
      </c>
      <c r="AR285" s="201">
        <f t="shared" si="81"/>
        <v>0</v>
      </c>
      <c r="AS285" s="201">
        <f t="shared" si="81"/>
        <v>0</v>
      </c>
      <c r="AT285" s="201">
        <f t="shared" si="81"/>
        <v>0</v>
      </c>
      <c r="AU285" s="201">
        <f t="shared" si="81"/>
        <v>0</v>
      </c>
      <c r="AV285" s="201">
        <f t="shared" si="81"/>
        <v>0</v>
      </c>
      <c r="AW285" s="201">
        <f t="shared" si="81"/>
        <v>0</v>
      </c>
      <c r="AX285" s="201">
        <f t="shared" si="81"/>
        <v>0</v>
      </c>
      <c r="AY285" s="201">
        <f t="shared" si="81"/>
        <v>0</v>
      </c>
      <c r="AZ285" s="201">
        <f t="shared" si="81"/>
        <v>0</v>
      </c>
      <c r="BA285" s="201">
        <f t="shared" si="81"/>
        <v>0</v>
      </c>
      <c r="BB285" s="201">
        <f t="shared" si="81"/>
        <v>0</v>
      </c>
      <c r="BC285" s="201">
        <f t="shared" si="81"/>
        <v>0</v>
      </c>
      <c r="BD285" s="201">
        <f t="shared" si="81"/>
        <v>0</v>
      </c>
      <c r="BE285" s="201">
        <f t="shared" si="81"/>
        <v>0</v>
      </c>
      <c r="BF285" s="201">
        <f t="shared" si="81"/>
        <v>68</v>
      </c>
    </row>
    <row r="286" spans="1:58" ht="42" customHeight="1">
      <c r="A286" s="314"/>
      <c r="B286" s="235" t="s">
        <v>37</v>
      </c>
      <c r="C286" s="226" t="str">
        <f>'[2]УП'!$B$49</f>
        <v>Оборудование, техника и технология сварки и резки металлов</v>
      </c>
      <c r="D286" s="201" t="s">
        <v>120</v>
      </c>
      <c r="E286" s="201"/>
      <c r="F286" s="201"/>
      <c r="G286" s="201"/>
      <c r="H286" s="201"/>
      <c r="I286" s="201"/>
      <c r="J286" s="201"/>
      <c r="K286" s="201"/>
      <c r="L286" s="201"/>
      <c r="M286" s="201">
        <v>27</v>
      </c>
      <c r="N286" s="201">
        <v>27</v>
      </c>
      <c r="O286" s="201">
        <v>27</v>
      </c>
      <c r="P286" s="201">
        <v>27</v>
      </c>
      <c r="Q286" s="201">
        <v>27</v>
      </c>
      <c r="R286" s="201"/>
      <c r="S286" s="201"/>
      <c r="T286" s="201"/>
      <c r="U286" s="201"/>
      <c r="V286" s="201"/>
      <c r="W286" s="201">
        <v>0</v>
      </c>
      <c r="X286" s="201">
        <v>0</v>
      </c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2">
        <f aca="true" t="shared" si="82" ref="BF286:BF291">SUM(E286:BE286)</f>
        <v>135</v>
      </c>
    </row>
    <row r="287" spans="1:58" ht="15.75" customHeight="1">
      <c r="A287" s="314"/>
      <c r="B287" s="235"/>
      <c r="C287" s="226"/>
      <c r="D287" s="201" t="s">
        <v>121</v>
      </c>
      <c r="E287" s="201"/>
      <c r="F287" s="201"/>
      <c r="G287" s="201"/>
      <c r="H287" s="201"/>
      <c r="I287" s="201"/>
      <c r="J287" s="201"/>
      <c r="K287" s="201"/>
      <c r="L287" s="201"/>
      <c r="M287" s="201">
        <v>14</v>
      </c>
      <c r="N287" s="201">
        <v>14</v>
      </c>
      <c r="O287" s="201">
        <v>14</v>
      </c>
      <c r="P287" s="201">
        <v>13</v>
      </c>
      <c r="Q287" s="201">
        <v>13</v>
      </c>
      <c r="R287" s="201"/>
      <c r="S287" s="201"/>
      <c r="T287" s="201"/>
      <c r="U287" s="201"/>
      <c r="V287" s="201"/>
      <c r="W287" s="201">
        <v>0</v>
      </c>
      <c r="X287" s="201">
        <v>0</v>
      </c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15">
        <f t="shared" si="82"/>
        <v>68</v>
      </c>
    </row>
    <row r="288" spans="1:58" ht="16.5" customHeight="1" hidden="1">
      <c r="A288" s="314"/>
      <c r="B288" s="235" t="s">
        <v>272</v>
      </c>
      <c r="C288" s="226" t="str">
        <f>'[3]УП'!$B$52</f>
        <v>Технология газовой сварки</v>
      </c>
      <c r="D288" s="201" t="s">
        <v>120</v>
      </c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>
        <v>0</v>
      </c>
      <c r="X288" s="201">
        <v>0</v>
      </c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2">
        <f t="shared" si="82"/>
        <v>0</v>
      </c>
    </row>
    <row r="289" spans="1:58" ht="15.75" customHeight="1" hidden="1">
      <c r="A289" s="314"/>
      <c r="B289" s="235"/>
      <c r="C289" s="226"/>
      <c r="D289" s="201" t="s">
        <v>121</v>
      </c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>
        <v>0</v>
      </c>
      <c r="X289" s="201">
        <v>0</v>
      </c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15">
        <f t="shared" si="82"/>
        <v>0</v>
      </c>
    </row>
    <row r="290" spans="1:58" ht="16.5" customHeight="1" hidden="1">
      <c r="A290" s="314"/>
      <c r="B290" s="235" t="s">
        <v>273</v>
      </c>
      <c r="C290" s="226" t="str">
        <f>'[3]УП'!$B$55</f>
        <v>Технология производства сварных конструкций</v>
      </c>
      <c r="D290" s="201" t="s">
        <v>120</v>
      </c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>
        <v>0</v>
      </c>
      <c r="X290" s="201">
        <v>0</v>
      </c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2">
        <f t="shared" si="82"/>
        <v>0</v>
      </c>
    </row>
    <row r="291" spans="1:58" ht="15.75" customHeight="1" hidden="1">
      <c r="A291" s="314"/>
      <c r="B291" s="235"/>
      <c r="C291" s="226"/>
      <c r="D291" s="201" t="s">
        <v>121</v>
      </c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>
        <v>0</v>
      </c>
      <c r="X291" s="201">
        <v>0</v>
      </c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15">
        <f t="shared" si="82"/>
        <v>0</v>
      </c>
    </row>
    <row r="292" spans="1:58" ht="49.5" customHeight="1" hidden="1">
      <c r="A292" s="314"/>
      <c r="B292" s="220" t="s">
        <v>149</v>
      </c>
      <c r="C292" s="226"/>
      <c r="D292" s="201" t="s">
        <v>120</v>
      </c>
      <c r="E292" s="201">
        <f>E294</f>
        <v>0</v>
      </c>
      <c r="F292" s="201">
        <f aca="true" t="shared" si="83" ref="F292:BF293">F294</f>
        <v>0</v>
      </c>
      <c r="G292" s="201">
        <f t="shared" si="83"/>
        <v>0</v>
      </c>
      <c r="H292" s="201">
        <f t="shared" si="83"/>
        <v>0</v>
      </c>
      <c r="I292" s="201">
        <f t="shared" si="83"/>
        <v>0</v>
      </c>
      <c r="J292" s="201">
        <f t="shared" si="83"/>
        <v>0</v>
      </c>
      <c r="K292" s="201">
        <f t="shared" si="83"/>
        <v>0</v>
      </c>
      <c r="L292" s="201">
        <f t="shared" si="83"/>
        <v>0</v>
      </c>
      <c r="M292" s="201">
        <f t="shared" si="83"/>
        <v>0</v>
      </c>
      <c r="N292" s="201">
        <f t="shared" si="83"/>
        <v>0</v>
      </c>
      <c r="O292" s="201">
        <f t="shared" si="83"/>
        <v>0</v>
      </c>
      <c r="P292" s="201">
        <f t="shared" si="83"/>
        <v>0</v>
      </c>
      <c r="Q292" s="201">
        <f t="shared" si="83"/>
        <v>0</v>
      </c>
      <c r="R292" s="201"/>
      <c r="S292" s="201">
        <f t="shared" si="83"/>
        <v>0</v>
      </c>
      <c r="T292" s="201">
        <f t="shared" si="83"/>
        <v>0</v>
      </c>
      <c r="U292" s="201">
        <f t="shared" si="83"/>
        <v>0</v>
      </c>
      <c r="V292" s="201">
        <f t="shared" si="83"/>
        <v>0</v>
      </c>
      <c r="W292" s="201">
        <v>0</v>
      </c>
      <c r="X292" s="201">
        <v>0</v>
      </c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>
        <f t="shared" si="83"/>
        <v>0</v>
      </c>
      <c r="AP292" s="201">
        <f t="shared" si="83"/>
        <v>0</v>
      </c>
      <c r="AQ292" s="201">
        <f t="shared" si="83"/>
        <v>0</v>
      </c>
      <c r="AR292" s="201">
        <f t="shared" si="83"/>
        <v>0</v>
      </c>
      <c r="AS292" s="201">
        <f t="shared" si="83"/>
        <v>0</v>
      </c>
      <c r="AT292" s="201">
        <f t="shared" si="83"/>
        <v>0</v>
      </c>
      <c r="AU292" s="201">
        <f t="shared" si="83"/>
        <v>0</v>
      </c>
      <c r="AV292" s="201">
        <f t="shared" si="83"/>
        <v>0</v>
      </c>
      <c r="AW292" s="201">
        <f t="shared" si="83"/>
        <v>0</v>
      </c>
      <c r="AX292" s="201">
        <f t="shared" si="83"/>
        <v>0</v>
      </c>
      <c r="AY292" s="201">
        <f t="shared" si="83"/>
        <v>0</v>
      </c>
      <c r="AZ292" s="201">
        <f t="shared" si="83"/>
        <v>0</v>
      </c>
      <c r="BA292" s="201">
        <f t="shared" si="83"/>
        <v>0</v>
      </c>
      <c r="BB292" s="201">
        <f t="shared" si="83"/>
        <v>0</v>
      </c>
      <c r="BC292" s="201">
        <f t="shared" si="83"/>
        <v>0</v>
      </c>
      <c r="BD292" s="201">
        <f t="shared" si="83"/>
        <v>0</v>
      </c>
      <c r="BE292" s="201">
        <f t="shared" si="83"/>
        <v>0</v>
      </c>
      <c r="BF292" s="201">
        <f t="shared" si="83"/>
        <v>0</v>
      </c>
    </row>
    <row r="293" spans="1:58" ht="15.75" customHeight="1" hidden="1">
      <c r="A293" s="314"/>
      <c r="B293" s="220"/>
      <c r="C293" s="226"/>
      <c r="D293" s="201" t="s">
        <v>121</v>
      </c>
      <c r="E293" s="201">
        <f>E295</f>
        <v>0</v>
      </c>
      <c r="F293" s="201">
        <f t="shared" si="83"/>
        <v>0</v>
      </c>
      <c r="G293" s="201">
        <f t="shared" si="83"/>
        <v>0</v>
      </c>
      <c r="H293" s="201">
        <f t="shared" si="83"/>
        <v>0</v>
      </c>
      <c r="I293" s="201">
        <f t="shared" si="83"/>
        <v>0</v>
      </c>
      <c r="J293" s="201">
        <f t="shared" si="83"/>
        <v>0</v>
      </c>
      <c r="K293" s="201">
        <f t="shared" si="83"/>
        <v>0</v>
      </c>
      <c r="L293" s="201">
        <f t="shared" si="83"/>
        <v>0</v>
      </c>
      <c r="M293" s="201">
        <f t="shared" si="83"/>
        <v>0</v>
      </c>
      <c r="N293" s="201">
        <f t="shared" si="83"/>
        <v>0</v>
      </c>
      <c r="O293" s="201">
        <f t="shared" si="83"/>
        <v>0</v>
      </c>
      <c r="P293" s="201">
        <f t="shared" si="83"/>
        <v>0</v>
      </c>
      <c r="Q293" s="201">
        <f t="shared" si="83"/>
        <v>0</v>
      </c>
      <c r="R293" s="201"/>
      <c r="S293" s="201">
        <f t="shared" si="83"/>
        <v>0</v>
      </c>
      <c r="T293" s="201">
        <f t="shared" si="83"/>
        <v>0</v>
      </c>
      <c r="U293" s="201">
        <f t="shared" si="83"/>
        <v>0</v>
      </c>
      <c r="V293" s="201">
        <f t="shared" si="83"/>
        <v>0</v>
      </c>
      <c r="W293" s="201">
        <v>0</v>
      </c>
      <c r="X293" s="201">
        <v>0</v>
      </c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>
        <f t="shared" si="83"/>
        <v>0</v>
      </c>
      <c r="AP293" s="201">
        <f t="shared" si="83"/>
        <v>0</v>
      </c>
      <c r="AQ293" s="201">
        <f t="shared" si="83"/>
        <v>0</v>
      </c>
      <c r="AR293" s="201">
        <f t="shared" si="83"/>
        <v>0</v>
      </c>
      <c r="AS293" s="201">
        <f t="shared" si="83"/>
        <v>0</v>
      </c>
      <c r="AT293" s="201">
        <f t="shared" si="83"/>
        <v>0</v>
      </c>
      <c r="AU293" s="201">
        <f t="shared" si="83"/>
        <v>0</v>
      </c>
      <c r="AV293" s="201">
        <f t="shared" si="83"/>
        <v>0</v>
      </c>
      <c r="AW293" s="201">
        <f t="shared" si="83"/>
        <v>0</v>
      </c>
      <c r="AX293" s="201">
        <f t="shared" si="83"/>
        <v>0</v>
      </c>
      <c r="AY293" s="201">
        <f t="shared" si="83"/>
        <v>0</v>
      </c>
      <c r="AZ293" s="201">
        <f t="shared" si="83"/>
        <v>0</v>
      </c>
      <c r="BA293" s="201">
        <f t="shared" si="83"/>
        <v>0</v>
      </c>
      <c r="BB293" s="201">
        <f t="shared" si="83"/>
        <v>0</v>
      </c>
      <c r="BC293" s="201">
        <f t="shared" si="83"/>
        <v>0</v>
      </c>
      <c r="BD293" s="201">
        <f t="shared" si="83"/>
        <v>0</v>
      </c>
      <c r="BE293" s="201">
        <f t="shared" si="83"/>
        <v>0</v>
      </c>
      <c r="BF293" s="201">
        <f t="shared" si="83"/>
        <v>0</v>
      </c>
    </row>
    <row r="294" spans="1:58" ht="16.5" customHeight="1" hidden="1">
      <c r="A294" s="314"/>
      <c r="B294" s="235" t="s">
        <v>274</v>
      </c>
      <c r="C294" s="226" t="str">
        <f>'[3]УП'!$B$59</f>
        <v>Технология газовой наплавки</v>
      </c>
      <c r="D294" s="201" t="s">
        <v>120</v>
      </c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0</v>
      </c>
      <c r="X294" s="201">
        <v>0</v>
      </c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2">
        <f>SUM(E294:BE294)</f>
        <v>0</v>
      </c>
    </row>
    <row r="295" spans="1:58" ht="15.75" customHeight="1" hidden="1">
      <c r="A295" s="314"/>
      <c r="B295" s="235"/>
      <c r="C295" s="226"/>
      <c r="D295" s="201" t="s">
        <v>121</v>
      </c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>
        <v>0</v>
      </c>
      <c r="X295" s="201">
        <v>0</v>
      </c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  <c r="BD295" s="201"/>
      <c r="BE295" s="201"/>
      <c r="BF295" s="215">
        <f>SUM(E295:BE295)</f>
        <v>0</v>
      </c>
    </row>
    <row r="296" spans="1:58" ht="49.5" customHeight="1" hidden="1">
      <c r="A296" s="314"/>
      <c r="B296" s="220" t="s">
        <v>150</v>
      </c>
      <c r="C296" s="226" t="str">
        <f>'[3]УП'!$B$62</f>
        <v>Дефектация сварных швов и контроль качества сварных соединений</v>
      </c>
      <c r="D296" s="201" t="s">
        <v>120</v>
      </c>
      <c r="E296" s="201">
        <f>E298</f>
        <v>0</v>
      </c>
      <c r="F296" s="201">
        <f aca="true" t="shared" si="84" ref="F296:BF296">F298</f>
        <v>0</v>
      </c>
      <c r="G296" s="201">
        <f t="shared" si="84"/>
        <v>0</v>
      </c>
      <c r="H296" s="201">
        <f t="shared" si="84"/>
        <v>0</v>
      </c>
      <c r="I296" s="201">
        <f t="shared" si="84"/>
        <v>0</v>
      </c>
      <c r="J296" s="201">
        <f t="shared" si="84"/>
        <v>0</v>
      </c>
      <c r="K296" s="201">
        <f t="shared" si="84"/>
        <v>0</v>
      </c>
      <c r="L296" s="201">
        <f t="shared" si="84"/>
        <v>0</v>
      </c>
      <c r="M296" s="201">
        <f t="shared" si="84"/>
        <v>0</v>
      </c>
      <c r="N296" s="201">
        <f t="shared" si="84"/>
        <v>0</v>
      </c>
      <c r="O296" s="201">
        <f t="shared" si="84"/>
        <v>0</v>
      </c>
      <c r="P296" s="201">
        <f t="shared" si="84"/>
        <v>0</v>
      </c>
      <c r="Q296" s="201">
        <f t="shared" si="84"/>
        <v>0</v>
      </c>
      <c r="R296" s="201"/>
      <c r="S296" s="201">
        <f t="shared" si="84"/>
        <v>36</v>
      </c>
      <c r="T296" s="201">
        <f t="shared" si="84"/>
        <v>0</v>
      </c>
      <c r="U296" s="201">
        <f t="shared" si="84"/>
        <v>0</v>
      </c>
      <c r="V296" s="201">
        <f t="shared" si="84"/>
        <v>0</v>
      </c>
      <c r="W296" s="201">
        <v>0</v>
      </c>
      <c r="X296" s="201">
        <v>0</v>
      </c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>
        <f t="shared" si="84"/>
        <v>0</v>
      </c>
      <c r="AP296" s="201">
        <f t="shared" si="84"/>
        <v>0</v>
      </c>
      <c r="AQ296" s="201">
        <f t="shared" si="84"/>
        <v>0</v>
      </c>
      <c r="AR296" s="201">
        <f t="shared" si="84"/>
        <v>0</v>
      </c>
      <c r="AS296" s="201">
        <f t="shared" si="84"/>
        <v>0</v>
      </c>
      <c r="AT296" s="201">
        <f t="shared" si="84"/>
        <v>0</v>
      </c>
      <c r="AU296" s="201">
        <f t="shared" si="84"/>
        <v>0</v>
      </c>
      <c r="AV296" s="201">
        <f t="shared" si="84"/>
        <v>0</v>
      </c>
      <c r="AW296" s="201">
        <f t="shared" si="84"/>
        <v>0</v>
      </c>
      <c r="AX296" s="201">
        <f t="shared" si="84"/>
        <v>0</v>
      </c>
      <c r="AY296" s="201">
        <f t="shared" si="84"/>
        <v>0</v>
      </c>
      <c r="AZ296" s="201">
        <f t="shared" si="84"/>
        <v>0</v>
      </c>
      <c r="BA296" s="201">
        <f t="shared" si="84"/>
        <v>0</v>
      </c>
      <c r="BB296" s="201">
        <f t="shared" si="84"/>
        <v>0</v>
      </c>
      <c r="BC296" s="201">
        <f t="shared" si="84"/>
        <v>0</v>
      </c>
      <c r="BD296" s="201">
        <f t="shared" si="84"/>
        <v>0</v>
      </c>
      <c r="BE296" s="201">
        <f t="shared" si="84"/>
        <v>0</v>
      </c>
      <c r="BF296" s="201">
        <f t="shared" si="84"/>
        <v>72</v>
      </c>
    </row>
    <row r="297" spans="1:58" ht="15.75" customHeight="1" hidden="1">
      <c r="A297" s="314"/>
      <c r="B297" s="220"/>
      <c r="C297" s="226"/>
      <c r="D297" s="201" t="s">
        <v>121</v>
      </c>
      <c r="E297" s="201">
        <f aca="true" t="shared" si="85" ref="E297:Q297">E300</f>
        <v>0</v>
      </c>
      <c r="F297" s="201">
        <f t="shared" si="85"/>
        <v>0</v>
      </c>
      <c r="G297" s="201">
        <f t="shared" si="85"/>
        <v>0</v>
      </c>
      <c r="H297" s="201">
        <f t="shared" si="85"/>
        <v>0</v>
      </c>
      <c r="I297" s="201">
        <f t="shared" si="85"/>
        <v>0</v>
      </c>
      <c r="J297" s="201">
        <f t="shared" si="85"/>
        <v>0</v>
      </c>
      <c r="K297" s="201">
        <f t="shared" si="85"/>
        <v>0</v>
      </c>
      <c r="L297" s="201">
        <f t="shared" si="85"/>
        <v>0</v>
      </c>
      <c r="M297" s="201">
        <f t="shared" si="85"/>
        <v>0</v>
      </c>
      <c r="N297" s="201">
        <f t="shared" si="85"/>
        <v>0</v>
      </c>
      <c r="O297" s="201">
        <f t="shared" si="85"/>
        <v>0</v>
      </c>
      <c r="P297" s="201">
        <f t="shared" si="85"/>
        <v>0</v>
      </c>
      <c r="Q297" s="201">
        <f t="shared" si="85"/>
        <v>0</v>
      </c>
      <c r="R297" s="201"/>
      <c r="S297" s="201">
        <f>S300</f>
        <v>0</v>
      </c>
      <c r="T297" s="201">
        <f>T300</f>
        <v>36</v>
      </c>
      <c r="U297" s="201">
        <f>U300</f>
        <v>36</v>
      </c>
      <c r="V297" s="201">
        <f>V300</f>
        <v>0</v>
      </c>
      <c r="W297" s="201">
        <v>0</v>
      </c>
      <c r="X297" s="201">
        <v>0</v>
      </c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>
        <f aca="true" t="shared" si="86" ref="AO297:BF297">AO300</f>
        <v>0</v>
      </c>
      <c r="AP297" s="201">
        <f t="shared" si="86"/>
        <v>0</v>
      </c>
      <c r="AQ297" s="201">
        <f t="shared" si="86"/>
        <v>0</v>
      </c>
      <c r="AR297" s="201">
        <f t="shared" si="86"/>
        <v>0</v>
      </c>
      <c r="AS297" s="201">
        <f t="shared" si="86"/>
        <v>0</v>
      </c>
      <c r="AT297" s="201">
        <f t="shared" si="86"/>
        <v>0</v>
      </c>
      <c r="AU297" s="201">
        <f t="shared" si="86"/>
        <v>0</v>
      </c>
      <c r="AV297" s="201">
        <f t="shared" si="86"/>
        <v>0</v>
      </c>
      <c r="AW297" s="201">
        <f t="shared" si="86"/>
        <v>0</v>
      </c>
      <c r="AX297" s="201">
        <f t="shared" si="86"/>
        <v>0</v>
      </c>
      <c r="AY297" s="201">
        <f t="shared" si="86"/>
        <v>0</v>
      </c>
      <c r="AZ297" s="201">
        <f t="shared" si="86"/>
        <v>0</v>
      </c>
      <c r="BA297" s="201">
        <f t="shared" si="86"/>
        <v>0</v>
      </c>
      <c r="BB297" s="201">
        <f t="shared" si="86"/>
        <v>0</v>
      </c>
      <c r="BC297" s="201">
        <f t="shared" si="86"/>
        <v>0</v>
      </c>
      <c r="BD297" s="201">
        <f t="shared" si="86"/>
        <v>0</v>
      </c>
      <c r="BE297" s="201">
        <f t="shared" si="86"/>
        <v>0</v>
      </c>
      <c r="BF297" s="201">
        <f t="shared" si="86"/>
        <v>72</v>
      </c>
    </row>
    <row r="298" spans="1:58" ht="15" customHeight="1">
      <c r="A298" s="314"/>
      <c r="B298" s="235" t="s">
        <v>281</v>
      </c>
      <c r="C298" s="226" t="s">
        <v>53</v>
      </c>
      <c r="D298" s="201" t="s">
        <v>120</v>
      </c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>
        <v>36</v>
      </c>
      <c r="S298" s="201">
        <v>36</v>
      </c>
      <c r="T298" s="201"/>
      <c r="U298" s="201"/>
      <c r="V298" s="201"/>
      <c r="W298" s="201">
        <v>0</v>
      </c>
      <c r="X298" s="201">
        <v>0</v>
      </c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02">
        <f aca="true" t="shared" si="87" ref="BF298:BF306">SUM(E298:BE298)</f>
        <v>72</v>
      </c>
    </row>
    <row r="299" spans="1:58" ht="15" customHeight="1">
      <c r="A299" s="314"/>
      <c r="B299" s="235"/>
      <c r="C299" s="226"/>
      <c r="D299" s="201" t="s">
        <v>121</v>
      </c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2"/>
    </row>
    <row r="300" spans="1:58" ht="18" customHeight="1">
      <c r="A300" s="314"/>
      <c r="B300" s="235" t="s">
        <v>282</v>
      </c>
      <c r="C300" s="226" t="s">
        <v>271</v>
      </c>
      <c r="D300" s="201" t="s">
        <v>120</v>
      </c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>
        <v>36</v>
      </c>
      <c r="U300" s="201">
        <v>36</v>
      </c>
      <c r="V300" s="201"/>
      <c r="W300" s="201">
        <v>0</v>
      </c>
      <c r="X300" s="201">
        <v>0</v>
      </c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15">
        <f t="shared" si="87"/>
        <v>72</v>
      </c>
    </row>
    <row r="301" spans="1:58" ht="18" customHeight="1">
      <c r="A301" s="314"/>
      <c r="B301" s="235"/>
      <c r="C301" s="226"/>
      <c r="D301" s="201" t="s">
        <v>121</v>
      </c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15"/>
    </row>
    <row r="302" spans="1:58" ht="16.5" customHeight="1">
      <c r="A302" s="314"/>
      <c r="B302" s="235" t="s">
        <v>38</v>
      </c>
      <c r="C302" s="226" t="s">
        <v>39</v>
      </c>
      <c r="D302" s="201" t="s">
        <v>120</v>
      </c>
      <c r="E302" s="201">
        <v>2</v>
      </c>
      <c r="F302" s="201">
        <v>2</v>
      </c>
      <c r="G302" s="201">
        <v>2</v>
      </c>
      <c r="H302" s="201">
        <v>2</v>
      </c>
      <c r="I302" s="201"/>
      <c r="J302" s="201"/>
      <c r="K302" s="201"/>
      <c r="L302" s="201"/>
      <c r="M302" s="201">
        <v>2</v>
      </c>
      <c r="N302" s="201">
        <v>2</v>
      </c>
      <c r="O302" s="201">
        <v>2</v>
      </c>
      <c r="P302" s="201">
        <v>2</v>
      </c>
      <c r="Q302" s="201">
        <v>2</v>
      </c>
      <c r="R302" s="201"/>
      <c r="S302" s="201"/>
      <c r="T302" s="201"/>
      <c r="U302" s="201"/>
      <c r="V302" s="201"/>
      <c r="W302" s="201">
        <v>0</v>
      </c>
      <c r="X302" s="201">
        <v>0</v>
      </c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02">
        <f t="shared" si="87"/>
        <v>18</v>
      </c>
    </row>
    <row r="303" spans="1:58" ht="15.75" customHeight="1">
      <c r="A303" s="314"/>
      <c r="B303" s="235"/>
      <c r="C303" s="226"/>
      <c r="D303" s="201" t="s">
        <v>121</v>
      </c>
      <c r="E303" s="201">
        <v>2</v>
      </c>
      <c r="F303" s="201">
        <v>2</v>
      </c>
      <c r="G303" s="201">
        <v>2</v>
      </c>
      <c r="H303" s="201">
        <v>2</v>
      </c>
      <c r="I303" s="201"/>
      <c r="J303" s="201"/>
      <c r="K303" s="201"/>
      <c r="L303" s="201"/>
      <c r="M303" s="201">
        <v>2</v>
      </c>
      <c r="N303" s="201">
        <v>2</v>
      </c>
      <c r="O303" s="201">
        <v>2</v>
      </c>
      <c r="P303" s="201">
        <v>2</v>
      </c>
      <c r="Q303" s="201">
        <v>2</v>
      </c>
      <c r="R303" s="201"/>
      <c r="S303" s="201"/>
      <c r="T303" s="201"/>
      <c r="U303" s="201"/>
      <c r="V303" s="201"/>
      <c r="W303" s="201">
        <v>0</v>
      </c>
      <c r="X303" s="201">
        <v>0</v>
      </c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15">
        <f t="shared" si="87"/>
        <v>18</v>
      </c>
    </row>
    <row r="304" spans="1:58" s="227" customFormat="1" ht="29.25" customHeight="1">
      <c r="A304" s="314"/>
      <c r="B304" s="304" t="s">
        <v>137</v>
      </c>
      <c r="C304" s="304"/>
      <c r="D304" s="215"/>
      <c r="E304" s="201">
        <f aca="true" t="shared" si="88" ref="E304:Q304">E216+E179+E274+E302+E257+E265</f>
        <v>36</v>
      </c>
      <c r="F304" s="201">
        <f t="shared" si="88"/>
        <v>36</v>
      </c>
      <c r="G304" s="201">
        <f t="shared" si="88"/>
        <v>36</v>
      </c>
      <c r="H304" s="201">
        <f t="shared" si="88"/>
        <v>36</v>
      </c>
      <c r="I304" s="201">
        <f t="shared" si="88"/>
        <v>36</v>
      </c>
      <c r="J304" s="201">
        <f t="shared" si="88"/>
        <v>36</v>
      </c>
      <c r="K304" s="201">
        <f t="shared" si="88"/>
        <v>36</v>
      </c>
      <c r="L304" s="201">
        <f t="shared" si="88"/>
        <v>36</v>
      </c>
      <c r="M304" s="201">
        <f t="shared" si="88"/>
        <v>36</v>
      </c>
      <c r="N304" s="201">
        <f t="shared" si="88"/>
        <v>36</v>
      </c>
      <c r="O304" s="201">
        <f t="shared" si="88"/>
        <v>36</v>
      </c>
      <c r="P304" s="201">
        <f t="shared" si="88"/>
        <v>36</v>
      </c>
      <c r="Q304" s="201">
        <f t="shared" si="88"/>
        <v>36</v>
      </c>
      <c r="R304" s="201">
        <v>36</v>
      </c>
      <c r="S304" s="201">
        <f>S216+S179+S274+S302+S257+S265</f>
        <v>36</v>
      </c>
      <c r="T304" s="201">
        <v>36</v>
      </c>
      <c r="U304" s="201">
        <v>36</v>
      </c>
      <c r="V304" s="201">
        <f aca="true" t="shared" si="89" ref="V304:BE304">V216+V179+V274+V302</f>
        <v>0</v>
      </c>
      <c r="W304" s="201">
        <v>0</v>
      </c>
      <c r="X304" s="201">
        <v>0</v>
      </c>
      <c r="Y304" s="201">
        <f t="shared" si="89"/>
        <v>0</v>
      </c>
      <c r="Z304" s="201">
        <f t="shared" si="89"/>
        <v>0</v>
      </c>
      <c r="AA304" s="201">
        <f t="shared" si="89"/>
        <v>0</v>
      </c>
      <c r="AB304" s="201">
        <f t="shared" si="89"/>
        <v>0</v>
      </c>
      <c r="AC304" s="201">
        <f t="shared" si="89"/>
        <v>0</v>
      </c>
      <c r="AD304" s="201">
        <f t="shared" si="89"/>
        <v>0</v>
      </c>
      <c r="AE304" s="201">
        <f t="shared" si="89"/>
        <v>0</v>
      </c>
      <c r="AF304" s="201">
        <f t="shared" si="89"/>
        <v>0</v>
      </c>
      <c r="AG304" s="201">
        <f t="shared" si="89"/>
        <v>0</v>
      </c>
      <c r="AH304" s="201">
        <f t="shared" si="89"/>
        <v>0</v>
      </c>
      <c r="AI304" s="201">
        <f t="shared" si="89"/>
        <v>0</v>
      </c>
      <c r="AJ304" s="201">
        <f t="shared" si="89"/>
        <v>0</v>
      </c>
      <c r="AK304" s="201">
        <f t="shared" si="89"/>
        <v>0</v>
      </c>
      <c r="AL304" s="201">
        <f t="shared" si="89"/>
        <v>0</v>
      </c>
      <c r="AM304" s="201">
        <f t="shared" si="89"/>
        <v>0</v>
      </c>
      <c r="AN304" s="201">
        <f t="shared" si="89"/>
        <v>0</v>
      </c>
      <c r="AO304" s="201">
        <f t="shared" si="89"/>
        <v>0</v>
      </c>
      <c r="AP304" s="201">
        <f t="shared" si="89"/>
        <v>0</v>
      </c>
      <c r="AQ304" s="201">
        <f t="shared" si="89"/>
        <v>0</v>
      </c>
      <c r="AR304" s="201">
        <f t="shared" si="89"/>
        <v>0</v>
      </c>
      <c r="AS304" s="201">
        <f t="shared" si="89"/>
        <v>0</v>
      </c>
      <c r="AT304" s="201">
        <f t="shared" si="89"/>
        <v>0</v>
      </c>
      <c r="AU304" s="201">
        <f t="shared" si="89"/>
        <v>0</v>
      </c>
      <c r="AV304" s="201">
        <f t="shared" si="89"/>
        <v>0</v>
      </c>
      <c r="AW304" s="201">
        <f t="shared" si="89"/>
        <v>0</v>
      </c>
      <c r="AX304" s="201">
        <f t="shared" si="89"/>
        <v>0</v>
      </c>
      <c r="AY304" s="201">
        <f t="shared" si="89"/>
        <v>0</v>
      </c>
      <c r="AZ304" s="201">
        <f t="shared" si="89"/>
        <v>0</v>
      </c>
      <c r="BA304" s="201">
        <f t="shared" si="89"/>
        <v>0</v>
      </c>
      <c r="BB304" s="201">
        <f t="shared" si="89"/>
        <v>0</v>
      </c>
      <c r="BC304" s="201">
        <f t="shared" si="89"/>
        <v>0</v>
      </c>
      <c r="BD304" s="201">
        <f t="shared" si="89"/>
        <v>0</v>
      </c>
      <c r="BE304" s="201">
        <f t="shared" si="89"/>
        <v>0</v>
      </c>
      <c r="BF304" s="201">
        <f t="shared" si="87"/>
        <v>612</v>
      </c>
    </row>
    <row r="305" spans="1:58" ht="34.5" customHeight="1">
      <c r="A305" s="314"/>
      <c r="B305" s="307" t="s">
        <v>139</v>
      </c>
      <c r="C305" s="307"/>
      <c r="D305" s="201"/>
      <c r="E305" s="201">
        <f>E217+E180+E275+E303+E258+E266</f>
        <v>18</v>
      </c>
      <c r="F305" s="201">
        <f>F217+F180+F275+F303+F258+F266</f>
        <v>18</v>
      </c>
      <c r="G305" s="201">
        <f>G217+G180+G275+G303+G258+G266</f>
        <v>18</v>
      </c>
      <c r="H305" s="201">
        <f>H217+H180+H275+H303+H258+H266</f>
        <v>18</v>
      </c>
      <c r="I305" s="201">
        <v>0</v>
      </c>
      <c r="J305" s="201">
        <v>0</v>
      </c>
      <c r="K305" s="201">
        <v>0</v>
      </c>
      <c r="L305" s="201">
        <v>0</v>
      </c>
      <c r="M305" s="201">
        <f>M217+M180+M275+M303+M258+M266+M287</f>
        <v>18</v>
      </c>
      <c r="N305" s="201">
        <f>N217+N180+N275+N303+N258+N266+N287</f>
        <v>18</v>
      </c>
      <c r="O305" s="201">
        <f>O217+O180+O275+O303+O258+O266+O287</f>
        <v>18</v>
      </c>
      <c r="P305" s="201">
        <f>P217+P180+P275+P303+P258+P266+P287</f>
        <v>18</v>
      </c>
      <c r="Q305" s="201">
        <f>Q217+Q180+Q275+Q303+Q258+Q266+Q287</f>
        <v>18</v>
      </c>
      <c r="R305" s="201">
        <v>0</v>
      </c>
      <c r="S305" s="201">
        <v>0</v>
      </c>
      <c r="T305" s="201">
        <v>0</v>
      </c>
      <c r="U305" s="201">
        <v>0</v>
      </c>
      <c r="V305" s="201">
        <f>V180+V217+V275</f>
        <v>0</v>
      </c>
      <c r="W305" s="201">
        <v>0</v>
      </c>
      <c r="X305" s="201">
        <v>0</v>
      </c>
      <c r="Y305" s="201">
        <v>0</v>
      </c>
      <c r="Z305" s="201">
        <v>0</v>
      </c>
      <c r="AA305" s="201">
        <v>0</v>
      </c>
      <c r="AB305" s="201">
        <v>0</v>
      </c>
      <c r="AC305" s="201">
        <v>0</v>
      </c>
      <c r="AD305" s="201">
        <v>0</v>
      </c>
      <c r="AE305" s="201">
        <v>0</v>
      </c>
      <c r="AF305" s="201">
        <v>0</v>
      </c>
      <c r="AG305" s="201">
        <v>0</v>
      </c>
      <c r="AH305" s="201">
        <v>0</v>
      </c>
      <c r="AI305" s="201">
        <v>0</v>
      </c>
      <c r="AJ305" s="201">
        <v>0</v>
      </c>
      <c r="AK305" s="201">
        <v>0</v>
      </c>
      <c r="AL305" s="201">
        <v>0</v>
      </c>
      <c r="AM305" s="201">
        <v>0</v>
      </c>
      <c r="AN305" s="201">
        <v>0</v>
      </c>
      <c r="AO305" s="201">
        <v>0</v>
      </c>
      <c r="AP305" s="201">
        <v>0</v>
      </c>
      <c r="AQ305" s="201">
        <v>0</v>
      </c>
      <c r="AR305" s="201">
        <v>0</v>
      </c>
      <c r="AS305" s="201">
        <f aca="true" t="shared" si="90" ref="AS305:BE305">AS180+AS217+AS275</f>
        <v>0</v>
      </c>
      <c r="AT305" s="201">
        <f t="shared" si="90"/>
        <v>0</v>
      </c>
      <c r="AU305" s="201">
        <f t="shared" si="90"/>
        <v>0</v>
      </c>
      <c r="AV305" s="201">
        <f t="shared" si="90"/>
        <v>0</v>
      </c>
      <c r="AW305" s="201">
        <f t="shared" si="90"/>
        <v>0</v>
      </c>
      <c r="AX305" s="201">
        <f t="shared" si="90"/>
        <v>0</v>
      </c>
      <c r="AY305" s="201">
        <f t="shared" si="90"/>
        <v>0</v>
      </c>
      <c r="AZ305" s="201">
        <f t="shared" si="90"/>
        <v>0</v>
      </c>
      <c r="BA305" s="201">
        <f t="shared" si="90"/>
        <v>0</v>
      </c>
      <c r="BB305" s="201">
        <f t="shared" si="90"/>
        <v>0</v>
      </c>
      <c r="BC305" s="201">
        <f t="shared" si="90"/>
        <v>0</v>
      </c>
      <c r="BD305" s="201">
        <f t="shared" si="90"/>
        <v>0</v>
      </c>
      <c r="BE305" s="201">
        <f t="shared" si="90"/>
        <v>0</v>
      </c>
      <c r="BF305" s="201">
        <f t="shared" si="87"/>
        <v>162</v>
      </c>
    </row>
    <row r="306" spans="1:58" s="228" customFormat="1" ht="30" customHeight="1" thickBot="1">
      <c r="A306" s="315"/>
      <c r="B306" s="307" t="s">
        <v>140</v>
      </c>
      <c r="C306" s="307"/>
      <c r="D306" s="215"/>
      <c r="E306" s="201">
        <f aca="true" t="shared" si="91" ref="E306:BE306">E304+E305</f>
        <v>54</v>
      </c>
      <c r="F306" s="201">
        <f t="shared" si="91"/>
        <v>54</v>
      </c>
      <c r="G306" s="201">
        <f t="shared" si="91"/>
        <v>54</v>
      </c>
      <c r="H306" s="201">
        <f t="shared" si="91"/>
        <v>54</v>
      </c>
      <c r="I306" s="201">
        <f t="shared" si="91"/>
        <v>36</v>
      </c>
      <c r="J306" s="201">
        <f t="shared" si="91"/>
        <v>36</v>
      </c>
      <c r="K306" s="201">
        <f t="shared" si="91"/>
        <v>36</v>
      </c>
      <c r="L306" s="201">
        <f t="shared" si="91"/>
        <v>36</v>
      </c>
      <c r="M306" s="201">
        <f t="shared" si="91"/>
        <v>54</v>
      </c>
      <c r="N306" s="201">
        <f t="shared" si="91"/>
        <v>54</v>
      </c>
      <c r="O306" s="201">
        <f t="shared" si="91"/>
        <v>54</v>
      </c>
      <c r="P306" s="201">
        <f t="shared" si="91"/>
        <v>54</v>
      </c>
      <c r="Q306" s="201">
        <f t="shared" si="91"/>
        <v>54</v>
      </c>
      <c r="R306" s="201">
        <f t="shared" si="91"/>
        <v>36</v>
      </c>
      <c r="S306" s="201">
        <f t="shared" si="91"/>
        <v>36</v>
      </c>
      <c r="T306" s="201">
        <f t="shared" si="91"/>
        <v>36</v>
      </c>
      <c r="U306" s="201">
        <f t="shared" si="91"/>
        <v>36</v>
      </c>
      <c r="V306" s="201">
        <f t="shared" si="91"/>
        <v>0</v>
      </c>
      <c r="W306" s="201">
        <v>0</v>
      </c>
      <c r="X306" s="201">
        <v>0</v>
      </c>
      <c r="Y306" s="201">
        <f t="shared" si="91"/>
        <v>0</v>
      </c>
      <c r="Z306" s="201">
        <f t="shared" si="91"/>
        <v>0</v>
      </c>
      <c r="AA306" s="201">
        <f t="shared" si="91"/>
        <v>0</v>
      </c>
      <c r="AB306" s="201">
        <f t="shared" si="91"/>
        <v>0</v>
      </c>
      <c r="AC306" s="201">
        <f t="shared" si="91"/>
        <v>0</v>
      </c>
      <c r="AD306" s="201">
        <f t="shared" si="91"/>
        <v>0</v>
      </c>
      <c r="AE306" s="201">
        <f t="shared" si="91"/>
        <v>0</v>
      </c>
      <c r="AF306" s="201">
        <f t="shared" si="91"/>
        <v>0</v>
      </c>
      <c r="AG306" s="201">
        <f t="shared" si="91"/>
        <v>0</v>
      </c>
      <c r="AH306" s="201">
        <f t="shared" si="91"/>
        <v>0</v>
      </c>
      <c r="AI306" s="201">
        <f t="shared" si="91"/>
        <v>0</v>
      </c>
      <c r="AJ306" s="201">
        <f t="shared" si="91"/>
        <v>0</v>
      </c>
      <c r="AK306" s="201">
        <f t="shared" si="91"/>
        <v>0</v>
      </c>
      <c r="AL306" s="201">
        <f t="shared" si="91"/>
        <v>0</v>
      </c>
      <c r="AM306" s="201">
        <f t="shared" si="91"/>
        <v>0</v>
      </c>
      <c r="AN306" s="201">
        <f t="shared" si="91"/>
        <v>0</v>
      </c>
      <c r="AO306" s="201">
        <f t="shared" si="91"/>
        <v>0</v>
      </c>
      <c r="AP306" s="201">
        <f t="shared" si="91"/>
        <v>0</v>
      </c>
      <c r="AQ306" s="201">
        <f t="shared" si="91"/>
        <v>0</v>
      </c>
      <c r="AR306" s="201">
        <f t="shared" si="91"/>
        <v>0</v>
      </c>
      <c r="AS306" s="201">
        <f t="shared" si="91"/>
        <v>0</v>
      </c>
      <c r="AT306" s="201">
        <f t="shared" si="91"/>
        <v>0</v>
      </c>
      <c r="AU306" s="201">
        <f t="shared" si="91"/>
        <v>0</v>
      </c>
      <c r="AV306" s="201">
        <f t="shared" si="91"/>
        <v>0</v>
      </c>
      <c r="AW306" s="201">
        <f t="shared" si="91"/>
        <v>0</v>
      </c>
      <c r="AX306" s="201">
        <f t="shared" si="91"/>
        <v>0</v>
      </c>
      <c r="AY306" s="201">
        <f t="shared" si="91"/>
        <v>0</v>
      </c>
      <c r="AZ306" s="201">
        <f t="shared" si="91"/>
        <v>0</v>
      </c>
      <c r="BA306" s="201">
        <f t="shared" si="91"/>
        <v>0</v>
      </c>
      <c r="BB306" s="201">
        <f t="shared" si="91"/>
        <v>0</v>
      </c>
      <c r="BC306" s="201">
        <f t="shared" si="91"/>
        <v>0</v>
      </c>
      <c r="BD306" s="201">
        <f t="shared" si="91"/>
        <v>0</v>
      </c>
      <c r="BE306" s="201">
        <f t="shared" si="91"/>
        <v>0</v>
      </c>
      <c r="BF306" s="201">
        <f t="shared" si="87"/>
        <v>774</v>
      </c>
    </row>
  </sheetData>
  <sheetProtection/>
  <mergeCells count="81">
    <mergeCell ref="A257:A306"/>
    <mergeCell ref="B304:C304"/>
    <mergeCell ref="B305:C305"/>
    <mergeCell ref="B306:C306"/>
    <mergeCell ref="BB174:BD174"/>
    <mergeCell ref="BF174:BF178"/>
    <mergeCell ref="AJ174:AM174"/>
    <mergeCell ref="AO174:AQ174"/>
    <mergeCell ref="AS174:AU174"/>
    <mergeCell ref="AW174:AZ174"/>
    <mergeCell ref="A179:A214"/>
    <mergeCell ref="B211:C211"/>
    <mergeCell ref="B212:C212"/>
    <mergeCell ref="B213:C213"/>
    <mergeCell ref="B214:C214"/>
    <mergeCell ref="AB174:AD174"/>
    <mergeCell ref="D174:D178"/>
    <mergeCell ref="F174:H174"/>
    <mergeCell ref="J174:M174"/>
    <mergeCell ref="O174:Q174"/>
    <mergeCell ref="S174:U174"/>
    <mergeCell ref="W174:Z174"/>
    <mergeCell ref="E175:BE175"/>
    <mergeCell ref="E177:BE177"/>
    <mergeCell ref="AF174:AH174"/>
    <mergeCell ref="B167:C167"/>
    <mergeCell ref="B168:C168"/>
    <mergeCell ref="B169:C169"/>
    <mergeCell ref="B172:C172"/>
    <mergeCell ref="A174:A178"/>
    <mergeCell ref="B174:B178"/>
    <mergeCell ref="C174:C178"/>
    <mergeCell ref="BF66:BF70"/>
    <mergeCell ref="E67:BE67"/>
    <mergeCell ref="E69:BE69"/>
    <mergeCell ref="A71:A106"/>
    <mergeCell ref="B103:C103"/>
    <mergeCell ref="B104:C104"/>
    <mergeCell ref="B105:C105"/>
    <mergeCell ref="B106:C106"/>
    <mergeCell ref="AF66:AH66"/>
    <mergeCell ref="AS66:AU66"/>
    <mergeCell ref="AW66:AZ66"/>
    <mergeCell ref="BB66:BD66"/>
    <mergeCell ref="F66:H66"/>
    <mergeCell ref="J66:M66"/>
    <mergeCell ref="O66:Q66"/>
    <mergeCell ref="S66:U66"/>
    <mergeCell ref="W66:Z66"/>
    <mergeCell ref="AW4:AZ4"/>
    <mergeCell ref="AB66:AD66"/>
    <mergeCell ref="B64:C64"/>
    <mergeCell ref="B65:C65"/>
    <mergeCell ref="A66:A70"/>
    <mergeCell ref="B66:B70"/>
    <mergeCell ref="C66:C70"/>
    <mergeCell ref="D66:D70"/>
    <mergeCell ref="AJ66:AM66"/>
    <mergeCell ref="AO66:AQ66"/>
    <mergeCell ref="A9:A44"/>
    <mergeCell ref="B62:C62"/>
    <mergeCell ref="B63:C63"/>
    <mergeCell ref="AJ4:AM4"/>
    <mergeCell ref="AO4:AQ4"/>
    <mergeCell ref="AS4:AU4"/>
    <mergeCell ref="BB4:BD4"/>
    <mergeCell ref="BF4:BF8"/>
    <mergeCell ref="J4:M4"/>
    <mergeCell ref="O4:Q4"/>
    <mergeCell ref="S4:U4"/>
    <mergeCell ref="W4:Z4"/>
    <mergeCell ref="AB4:AD4"/>
    <mergeCell ref="AF4:AH4"/>
    <mergeCell ref="E5:BE5"/>
    <mergeCell ref="E7:BE7"/>
    <mergeCell ref="A2:C2"/>
    <mergeCell ref="A4:A8"/>
    <mergeCell ref="B4:B8"/>
    <mergeCell ref="C4:C8"/>
    <mergeCell ref="D4:D8"/>
    <mergeCell ref="F4:H4"/>
  </mergeCells>
  <printOptions/>
  <pageMargins left="0.15748031496062992" right="0.15748031496062992" top="0.1968503937007874" bottom="0.2755905511811024" header="0.31496062992125984" footer="0.31496062992125984"/>
  <pageSetup fitToHeight="2" fitToWidth="8" horizontalDpi="300" verticalDpi="300" orientation="landscape" paperSize="9" scale="66" r:id="rId1"/>
  <rowBreaks count="4" manualBreakCount="4">
    <brk id="32" max="57" man="1"/>
    <brk id="64" max="255" man="1"/>
    <brk id="107" max="255" man="1"/>
    <brk id="171" max="255" man="1"/>
  </rowBreaks>
  <colBreaks count="1" manualBreakCount="1">
    <brk id="22" max="3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бууккк</dc:creator>
  <cp:keywords/>
  <dc:description/>
  <cp:lastModifiedBy>Татьяна</cp:lastModifiedBy>
  <cp:lastPrinted>2015-02-12T05:58:19Z</cp:lastPrinted>
  <dcterms:created xsi:type="dcterms:W3CDTF">2010-12-10T18:50:59Z</dcterms:created>
  <dcterms:modified xsi:type="dcterms:W3CDTF">2015-02-12T05:58:36Z</dcterms:modified>
  <cp:category/>
  <cp:version/>
  <cp:contentType/>
  <cp:contentStatus/>
</cp:coreProperties>
</file>